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<sst xmlns="http://schemas.openxmlformats.org/spreadsheetml/2006/main" count="1266" uniqueCount="124">
  <si>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</si>
  <si>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</si>
  <si>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</si>
  <si>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</si>
  <si>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</si>
  <si>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</si>
  <si>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</si>
  <si>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</si>
  <si>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</si>
  <si>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</si>
  <si>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</si>
  <si>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</si>
  <si>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</si>
  <si>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</si>
  <si>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</si>
  <si>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</si>
  <si>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</si>
  <si>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</si>
  <si>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</si>
  <si>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</si>
  <si>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</si>
  <si>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</si>
  <si>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</si>
  <si>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</si>
  <si>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</si>
  <si>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</si>
  <si>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</si>
  <si>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</si>
  <si>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</si>
  <si>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</si>
  <si>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</si>
  <si>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</si>
  <si>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</si>
  <si>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</si>
  <si>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</si>
  <si>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</si>
  <si>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</si>
  <si>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</si>
  <si>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</si>
  <si>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</si>
  <si>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</si>
  <si>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2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</si>
  <si>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</si>
  <si>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</si>
  <si>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</si>
  <si>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</si>
  <si>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</si>
  <si>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</si>
  <si>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</si>
  <si>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</si>
  <si>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</si>
  <si>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</si>
  <si>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</si>
  <si>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</si>
  <si>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</si>
  <si>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</si>
  <si>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</si>
  <si>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</si>
  <si>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</si>
  <si>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</si>
  <si>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</si>
  <si>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</si>
  <si>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</si>
  <si>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</si>
  <si>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*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</si>
  <si>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</si>
  <si>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</si>
  <si>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</si>
  <si>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</si>
  <si>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</si>
  <si>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</si>
  <si>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</si>
  <si>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</si>
  <si>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</si>
  <si>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</si>
  <si>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</si>
  <si>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</si>
  <si>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</si>
  <si>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</si>
  <si>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</si>
  <si>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</si>
  <si>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</si>
  <si>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</si>
  <si>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</si>
  <si>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</si>
  <si>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</si>
  <si>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</si>
  <si>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</si>
  <si>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</si>
  <si>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</si>
  <si>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</si>
  <si>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</si>
  <si>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</si>
  <si>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</si>
  <si>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</si>
  <si>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</si>
  <si>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</si>
  <si>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</si>
  <si>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</si>
  <si>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</si>
  <si>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</si>
  <si>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</si>
  <si>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</si>
  <si>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</si>
  <si>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</si>
  <si>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</si>
  <si>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</si>
  <si>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</si>
  <si>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</si>
  <si>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</si>
  <si>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АВТ</t>
  </si>
  <si>
    <t>АНТ</t>
  </si>
  <si>
    <t>РНН</t>
  </si>
  <si>
    <t>СНАГА</t>
  </si>
  <si>
    <t>АК.ВТ</t>
  </si>
  <si>
    <t>АK.МТ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</si>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</sst>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4" fontId="10" fillId="0" borderId="7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C17" sqref="C17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42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65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68</v>
      </c>
      <c r="M5" s="45"/>
    </row>
    <row r="6" spans="1:14" ht="14.25" customHeight="1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4.25" customHeight="1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4.25" customHeight="1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4.25" customHeight="1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9" t="s">
        <v>27</v>
      </c>
      <c r="H9" s="190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4.25" customHeight="1" thickBot="1">
      <c r="A10" s="205"/>
      <c r="B10" s="218"/>
      <c r="C10" s="219"/>
      <c r="D10" s="202"/>
      <c r="E10" s="207"/>
      <c r="F10" s="208"/>
      <c r="G10" s="18">
        <v>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09" t="s">
        <v>16</v>
      </c>
      <c r="B11" s="111" t="s">
        <v>97</v>
      </c>
      <c r="C11" s="102">
        <f>4320+869</f>
        <v>5189</v>
      </c>
      <c r="D11" s="103">
        <f>5.25+2.599+0.093</f>
        <v>7.942</v>
      </c>
      <c r="E11" s="216">
        <f>343+193</f>
        <v>536</v>
      </c>
      <c r="F11" s="201">
        <v>22.89</v>
      </c>
      <c r="G11" s="215">
        <f>950285.4/12.33</f>
        <v>77070.99756690998</v>
      </c>
      <c r="H11" s="191">
        <v>12.33</v>
      </c>
      <c r="I11" s="7"/>
      <c r="J11" s="8"/>
      <c r="K11" s="7"/>
      <c r="L11" s="8"/>
      <c r="M11" s="7"/>
      <c r="N11" s="8"/>
    </row>
    <row r="12" spans="1:14" ht="14.25" customHeight="1">
      <c r="A12" s="182"/>
      <c r="B12" s="114" t="s">
        <v>120</v>
      </c>
      <c r="C12" s="100">
        <v>34.5</v>
      </c>
      <c r="D12" s="104">
        <v>45.412</v>
      </c>
      <c r="E12" s="178"/>
      <c r="F12" s="180"/>
      <c r="G12" s="184"/>
      <c r="H12" s="186"/>
      <c r="I12" s="7"/>
      <c r="J12" s="8"/>
      <c r="K12" s="7"/>
      <c r="L12" s="8"/>
      <c r="M12" s="7"/>
      <c r="N12" s="8"/>
    </row>
    <row r="13" spans="1:14" ht="14.25" customHeight="1">
      <c r="A13" s="181" t="s">
        <v>17</v>
      </c>
      <c r="B13" s="116" t="s">
        <v>97</v>
      </c>
      <c r="C13" s="167">
        <f>4520+746</f>
        <v>5266</v>
      </c>
      <c r="D13" s="105">
        <f>5.25+2.599+0.093</f>
        <v>7.942</v>
      </c>
      <c r="E13" s="177">
        <f>250+150</f>
        <v>400</v>
      </c>
      <c r="F13" s="179">
        <v>22.89</v>
      </c>
      <c r="G13" s="183">
        <f>1006645.86/1.1/12.33</f>
        <v>74219.99999999999</v>
      </c>
      <c r="H13" s="185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182"/>
      <c r="B14" s="116" t="s">
        <v>98</v>
      </c>
      <c r="C14" s="100">
        <v>34.5</v>
      </c>
      <c r="D14" s="105">
        <v>45.412</v>
      </c>
      <c r="E14" s="178"/>
      <c r="F14" s="180"/>
      <c r="G14" s="184"/>
      <c r="H14" s="186"/>
      <c r="I14" s="21"/>
      <c r="J14" s="22"/>
      <c r="K14" s="21"/>
      <c r="L14" s="22"/>
      <c r="M14" s="21"/>
      <c r="N14" s="22"/>
    </row>
    <row r="15" spans="1:14" ht="14.25" customHeight="1">
      <c r="A15" s="181" t="s">
        <v>18</v>
      </c>
      <c r="B15" s="118" t="s">
        <v>97</v>
      </c>
      <c r="C15" s="167">
        <f>5320+815</f>
        <v>6135</v>
      </c>
      <c r="D15" s="103">
        <f>5.25+2.599+0.093</f>
        <v>7.942</v>
      </c>
      <c r="E15" s="177">
        <f>172+247</f>
        <v>419</v>
      </c>
      <c r="F15" s="179">
        <v>22.89</v>
      </c>
      <c r="G15" s="183">
        <f>910470.6/1.1/12.33</f>
        <v>67128.99800928998</v>
      </c>
      <c r="H15" s="185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182"/>
      <c r="B16" s="114" t="s">
        <v>98</v>
      </c>
      <c r="C16" s="100">
        <f>17.25*2</f>
        <v>34.5</v>
      </c>
      <c r="D16" s="104">
        <v>45.412</v>
      </c>
      <c r="E16" s="178"/>
      <c r="F16" s="180"/>
      <c r="G16" s="184"/>
      <c r="H16" s="186"/>
      <c r="I16" s="21"/>
      <c r="J16" s="22"/>
      <c r="K16" s="21"/>
      <c r="L16" s="22"/>
      <c r="M16" s="21"/>
      <c r="N16" s="22"/>
    </row>
    <row r="17" spans="1:14" ht="14.25" customHeight="1">
      <c r="A17" s="181" t="s">
        <v>19</v>
      </c>
      <c r="B17" s="118" t="s">
        <v>97</v>
      </c>
      <c r="C17" s="167"/>
      <c r="D17" s="106"/>
      <c r="E17" s="177"/>
      <c r="F17" s="179"/>
      <c r="G17" s="183"/>
      <c r="H17" s="185"/>
      <c r="I17" s="14"/>
      <c r="J17" s="15"/>
      <c r="K17" s="14"/>
      <c r="L17" s="15"/>
      <c r="M17" s="14"/>
      <c r="N17" s="15"/>
    </row>
    <row r="18" spans="1:14" ht="14.25" customHeight="1">
      <c r="A18" s="182"/>
      <c r="B18" s="114" t="s">
        <v>98</v>
      </c>
      <c r="C18" s="100"/>
      <c r="D18" s="104"/>
      <c r="E18" s="178"/>
      <c r="F18" s="180"/>
      <c r="G18" s="184"/>
      <c r="H18" s="186"/>
      <c r="I18" s="21"/>
      <c r="J18" s="22"/>
      <c r="K18" s="21"/>
      <c r="L18" s="22"/>
      <c r="M18" s="21"/>
      <c r="N18" s="22"/>
    </row>
    <row r="19" spans="1:14" ht="14.25" customHeight="1">
      <c r="A19" s="181" t="s">
        <v>20</v>
      </c>
      <c r="B19" s="118" t="s">
        <v>97</v>
      </c>
      <c r="C19" s="167"/>
      <c r="D19" s="106"/>
      <c r="E19" s="177"/>
      <c r="F19" s="179"/>
      <c r="G19" s="183"/>
      <c r="H19" s="185"/>
      <c r="I19" s="14"/>
      <c r="J19" s="15"/>
      <c r="K19" s="14"/>
      <c r="L19" s="15"/>
      <c r="M19" s="14"/>
      <c r="N19" s="15"/>
    </row>
    <row r="20" spans="1:14" ht="14.25" customHeight="1">
      <c r="A20" s="182"/>
      <c r="B20" s="114" t="s">
        <v>98</v>
      </c>
      <c r="C20" s="100"/>
      <c r="D20" s="104"/>
      <c r="E20" s="178"/>
      <c r="F20" s="180"/>
      <c r="G20" s="184"/>
      <c r="H20" s="186"/>
      <c r="I20" s="21"/>
      <c r="J20" s="22"/>
      <c r="K20" s="21"/>
      <c r="L20" s="22"/>
      <c r="M20" s="21"/>
      <c r="N20" s="22"/>
    </row>
    <row r="21" spans="1:14" ht="14.25" customHeight="1">
      <c r="A21" s="181" t="s">
        <v>71</v>
      </c>
      <c r="B21" s="118" t="s">
        <v>97</v>
      </c>
      <c r="C21" s="167"/>
      <c r="D21" s="106"/>
      <c r="E21" s="177"/>
      <c r="F21" s="179"/>
      <c r="G21" s="183"/>
      <c r="H21" s="185"/>
      <c r="I21" s="14"/>
      <c r="J21" s="15"/>
      <c r="K21" s="14"/>
      <c r="L21" s="15"/>
      <c r="M21" s="14"/>
      <c r="N21" s="15"/>
    </row>
    <row r="22" spans="1:14" ht="14.25" customHeight="1">
      <c r="A22" s="182"/>
      <c r="B22" s="114" t="s">
        <v>98</v>
      </c>
      <c r="C22" s="100"/>
      <c r="D22" s="104"/>
      <c r="E22" s="178"/>
      <c r="F22" s="180"/>
      <c r="G22" s="184"/>
      <c r="H22" s="186"/>
      <c r="I22" s="21"/>
      <c r="J22" s="22"/>
      <c r="K22" s="21"/>
      <c r="L22" s="22"/>
      <c r="M22" s="21"/>
      <c r="N22" s="22"/>
    </row>
    <row r="23" spans="1:14" ht="14.25" customHeight="1">
      <c r="A23" s="181" t="s">
        <v>72</v>
      </c>
      <c r="B23" s="118" t="s">
        <v>97</v>
      </c>
      <c r="C23" s="167"/>
      <c r="D23" s="106"/>
      <c r="E23" s="177"/>
      <c r="F23" s="179"/>
      <c r="G23" s="183"/>
      <c r="H23" s="179"/>
      <c r="I23" s="14"/>
      <c r="J23" s="15"/>
      <c r="K23" s="14"/>
      <c r="L23" s="15"/>
      <c r="M23" s="14"/>
      <c r="N23" s="15"/>
    </row>
    <row r="24" spans="1:14" ht="14.25" customHeight="1">
      <c r="A24" s="182"/>
      <c r="B24" s="114" t="s">
        <v>98</v>
      </c>
      <c r="C24" s="100"/>
      <c r="D24" s="104"/>
      <c r="E24" s="178"/>
      <c r="F24" s="180"/>
      <c r="G24" s="184"/>
      <c r="H24" s="180"/>
      <c r="I24" s="21"/>
      <c r="J24" s="22"/>
      <c r="K24" s="21"/>
      <c r="L24" s="22"/>
      <c r="M24" s="21"/>
      <c r="N24" s="22"/>
    </row>
    <row r="25" spans="1:14" ht="14.25" customHeight="1">
      <c r="A25" s="181" t="s">
        <v>22</v>
      </c>
      <c r="B25" s="118" t="s">
        <v>97</v>
      </c>
      <c r="C25" s="167"/>
      <c r="D25" s="106"/>
      <c r="E25" s="177"/>
      <c r="F25" s="179"/>
      <c r="G25" s="183"/>
      <c r="H25" s="179"/>
      <c r="I25" s="21"/>
      <c r="J25" s="22"/>
      <c r="K25" s="21"/>
      <c r="L25" s="22"/>
      <c r="M25" s="21"/>
      <c r="N25" s="22"/>
    </row>
    <row r="26" spans="1:14" ht="14.25" customHeight="1">
      <c r="A26" s="182"/>
      <c r="B26" s="114" t="s">
        <v>98</v>
      </c>
      <c r="C26" s="100"/>
      <c r="D26" s="104"/>
      <c r="E26" s="178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4.25" customHeight="1">
      <c r="A27" s="181" t="s">
        <v>23</v>
      </c>
      <c r="B27" s="118" t="s">
        <v>97</v>
      </c>
      <c r="C27" s="168"/>
      <c r="D27" s="106"/>
      <c r="E27" s="177"/>
      <c r="F27" s="179"/>
      <c r="G27" s="183"/>
      <c r="H27" s="179"/>
      <c r="I27" s="4"/>
      <c r="J27" s="5"/>
      <c r="K27" s="4"/>
      <c r="L27" s="5"/>
      <c r="M27" s="4"/>
      <c r="N27" s="5"/>
    </row>
    <row r="28" spans="1:14" ht="14.25" customHeight="1">
      <c r="A28" s="182"/>
      <c r="B28" s="114" t="s">
        <v>98</v>
      </c>
      <c r="C28" s="101"/>
      <c r="D28" s="104"/>
      <c r="E28" s="178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4.25" customHeight="1">
      <c r="A29" s="181" t="s">
        <v>24</v>
      </c>
      <c r="B29" s="118" t="s">
        <v>97</v>
      </c>
      <c r="C29" s="168"/>
      <c r="D29" s="106"/>
      <c r="E29" s="177"/>
      <c r="F29" s="179"/>
      <c r="G29" s="183"/>
      <c r="H29" s="179"/>
      <c r="I29" s="4"/>
      <c r="J29" s="5"/>
      <c r="K29" s="4"/>
      <c r="L29" s="5"/>
      <c r="M29" s="4"/>
      <c r="N29" s="5"/>
    </row>
    <row r="30" spans="1:14" ht="14.25" customHeight="1">
      <c r="A30" s="182"/>
      <c r="B30" s="114" t="s">
        <v>98</v>
      </c>
      <c r="C30" s="101"/>
      <c r="D30" s="104"/>
      <c r="E30" s="178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4.25" customHeight="1">
      <c r="A31" s="181" t="s">
        <v>25</v>
      </c>
      <c r="B31" s="118" t="s">
        <v>97</v>
      </c>
      <c r="C31" s="168"/>
      <c r="D31" s="106"/>
      <c r="E31" s="177"/>
      <c r="F31" s="179"/>
      <c r="G31" s="183"/>
      <c r="H31" s="179"/>
      <c r="I31" s="4"/>
      <c r="J31" s="5"/>
      <c r="K31" s="4"/>
      <c r="L31" s="5"/>
      <c r="M31" s="4"/>
      <c r="N31" s="5"/>
    </row>
    <row r="32" spans="1:14" ht="14.25" customHeight="1">
      <c r="A32" s="182"/>
      <c r="B32" s="114" t="s">
        <v>98</v>
      </c>
      <c r="C32" s="170"/>
      <c r="D32" s="104"/>
      <c r="E32" s="178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4.25" customHeight="1">
      <c r="A33" s="181" t="s">
        <v>26</v>
      </c>
      <c r="B33" s="118" t="s">
        <v>97</v>
      </c>
      <c r="C33" s="168"/>
      <c r="D33" s="106"/>
      <c r="E33" s="177"/>
      <c r="F33" s="179"/>
      <c r="G33" s="183"/>
      <c r="H33" s="179"/>
      <c r="I33" s="14"/>
      <c r="J33" s="15"/>
      <c r="K33" s="14"/>
      <c r="L33" s="15"/>
      <c r="M33" s="14"/>
      <c r="N33" s="15"/>
    </row>
    <row r="34" spans="1:14" ht="14.25" customHeight="1" thickBot="1">
      <c r="A34" s="220"/>
      <c r="B34" s="120" t="s">
        <v>98</v>
      </c>
      <c r="C34" s="171"/>
      <c r="D34" s="107"/>
      <c r="E34" s="221"/>
      <c r="F34" s="208"/>
      <c r="G34" s="222"/>
      <c r="H34" s="208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10" t="s">
        <v>32</v>
      </c>
      <c r="B36" s="210"/>
      <c r="C36" s="210"/>
      <c r="D36" s="211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10" t="s">
        <v>35</v>
      </c>
      <c r="C38" s="210"/>
      <c r="D38" s="210"/>
      <c r="E38" s="211"/>
      <c r="F38" s="33"/>
    </row>
    <row r="39" spans="1:6" ht="14.25" customHeight="1">
      <c r="A39" s="33"/>
      <c r="B39" s="210" t="s">
        <v>34</v>
      </c>
      <c r="C39" s="210"/>
      <c r="D39" s="210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B9:C10"/>
    <mergeCell ref="F13:F14"/>
    <mergeCell ref="E13:E14"/>
    <mergeCell ref="H11:H12"/>
    <mergeCell ref="I9:J9"/>
    <mergeCell ref="A19:A20"/>
    <mergeCell ref="G19:G20"/>
    <mergeCell ref="A13:A14"/>
    <mergeCell ref="A11:A12"/>
    <mergeCell ref="F11:F12"/>
    <mergeCell ref="G15:G16"/>
    <mergeCell ref="G13:G14"/>
    <mergeCell ref="H13:H14"/>
    <mergeCell ref="H15:H16"/>
    <mergeCell ref="K9:L9"/>
    <mergeCell ref="G9:H9"/>
    <mergeCell ref="H21:H22"/>
    <mergeCell ref="A21:A22"/>
    <mergeCell ref="E21:E22"/>
    <mergeCell ref="F21:F22"/>
    <mergeCell ref="G21:G22"/>
    <mergeCell ref="H17:H18"/>
    <mergeCell ref="A17:A18"/>
    <mergeCell ref="E17:E18"/>
    <mergeCell ref="F17:F18"/>
    <mergeCell ref="G17:G18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42</v>
      </c>
      <c r="B1" s="27" t="s">
        <v>49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60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101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54" t="s">
        <v>64</v>
      </c>
      <c r="H10" s="15" t="s">
        <v>9</v>
      </c>
      <c r="I10" s="152" t="s">
        <v>102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62" t="s">
        <v>97</v>
      </c>
      <c r="C11" s="95">
        <v>3870</v>
      </c>
      <c r="D11" s="6">
        <f>5.91+2.871+0.093</f>
        <v>8.874</v>
      </c>
      <c r="E11" s="206">
        <v>111</v>
      </c>
      <c r="F11" s="360">
        <v>22.89</v>
      </c>
      <c r="G11" s="155"/>
      <c r="H11" s="156"/>
      <c r="I11" s="350">
        <v>8000</v>
      </c>
      <c r="J11" s="352">
        <v>138.7</v>
      </c>
      <c r="K11" s="93"/>
      <c r="L11" s="8"/>
      <c r="M11" s="7"/>
      <c r="N11" s="8"/>
    </row>
    <row r="12" spans="1:14" ht="15" customHeight="1">
      <c r="A12" s="314"/>
      <c r="B12" s="67" t="s">
        <v>98</v>
      </c>
      <c r="C12" s="129">
        <v>990</v>
      </c>
      <c r="D12" s="8">
        <f>3.94+0.743+0.093</f>
        <v>4.776</v>
      </c>
      <c r="E12" s="316"/>
      <c r="F12" s="344"/>
      <c r="G12" s="157"/>
      <c r="H12" s="158"/>
      <c r="I12" s="351"/>
      <c r="J12" s="353"/>
      <c r="K12" s="93"/>
      <c r="L12" s="8"/>
      <c r="M12" s="7"/>
      <c r="N12" s="8"/>
    </row>
    <row r="13" spans="1:14" ht="15" customHeight="1">
      <c r="A13" s="314"/>
      <c r="B13" s="67" t="s">
        <v>119</v>
      </c>
      <c r="C13" s="173">
        <v>17.25</v>
      </c>
      <c r="D13" s="8">
        <v>45.412</v>
      </c>
      <c r="E13" s="316"/>
      <c r="F13" s="344"/>
      <c r="G13" s="157"/>
      <c r="H13" s="158"/>
      <c r="I13" s="351"/>
      <c r="J13" s="353"/>
      <c r="K13" s="93"/>
      <c r="L13" s="8"/>
      <c r="M13" s="7"/>
      <c r="N13" s="8"/>
    </row>
    <row r="14" spans="1:14" ht="15" customHeight="1" thickBot="1">
      <c r="A14" s="314"/>
      <c r="B14" s="69" t="s">
        <v>98</v>
      </c>
      <c r="C14" s="129"/>
      <c r="D14" s="8"/>
      <c r="E14" s="322"/>
      <c r="F14" s="345"/>
      <c r="G14" s="159"/>
      <c r="H14" s="160"/>
      <c r="I14" s="351"/>
      <c r="J14" s="353"/>
      <c r="K14" s="93"/>
      <c r="L14" s="8"/>
      <c r="M14" s="7"/>
      <c r="N14" s="8"/>
    </row>
    <row r="15" spans="1:14" ht="15" customHeight="1" thickTop="1">
      <c r="A15" s="313" t="s">
        <v>17</v>
      </c>
      <c r="B15" s="67" t="s">
        <v>97</v>
      </c>
      <c r="C15" s="95">
        <v>3690</v>
      </c>
      <c r="D15" s="6">
        <f>5.91+2.871+0.093</f>
        <v>8.874</v>
      </c>
      <c r="E15" s="315">
        <f>73</f>
        <v>73</v>
      </c>
      <c r="F15" s="347">
        <v>22.89</v>
      </c>
      <c r="G15" s="161"/>
      <c r="H15" s="162"/>
      <c r="I15" s="354"/>
      <c r="J15" s="357"/>
      <c r="K15" s="81"/>
      <c r="L15" s="15"/>
      <c r="M15" s="14"/>
      <c r="N15" s="15"/>
    </row>
    <row r="16" spans="1:14" ht="15" customHeight="1">
      <c r="A16" s="314"/>
      <c r="B16" s="67" t="s">
        <v>98</v>
      </c>
      <c r="C16" s="129">
        <v>720</v>
      </c>
      <c r="D16" s="8">
        <f>3.94+0.743+0.093</f>
        <v>4.776</v>
      </c>
      <c r="E16" s="316"/>
      <c r="F16" s="348"/>
      <c r="G16" s="157"/>
      <c r="H16" s="158"/>
      <c r="I16" s="355"/>
      <c r="J16" s="358"/>
      <c r="K16" s="93"/>
      <c r="L16" s="8"/>
      <c r="M16" s="7"/>
      <c r="N16" s="8"/>
    </row>
    <row r="17" spans="1:14" ht="15" customHeight="1">
      <c r="A17" s="314"/>
      <c r="B17" s="67" t="s">
        <v>97</v>
      </c>
      <c r="C17" s="173">
        <v>17.25</v>
      </c>
      <c r="D17" s="8">
        <v>45.412</v>
      </c>
      <c r="E17" s="316"/>
      <c r="F17" s="348"/>
      <c r="G17" s="157"/>
      <c r="H17" s="158"/>
      <c r="I17" s="355"/>
      <c r="J17" s="358"/>
      <c r="K17" s="93"/>
      <c r="L17" s="8"/>
      <c r="M17" s="7"/>
      <c r="N17" s="8"/>
    </row>
    <row r="18" spans="1:14" ht="13.5" thickBot="1">
      <c r="A18" s="325"/>
      <c r="B18" s="67" t="s">
        <v>98</v>
      </c>
      <c r="C18" s="129"/>
      <c r="D18" s="8"/>
      <c r="E18" s="322"/>
      <c r="F18" s="349"/>
      <c r="G18" s="159"/>
      <c r="H18" s="160"/>
      <c r="I18" s="356"/>
      <c r="J18" s="359"/>
      <c r="K18" s="94"/>
      <c r="L18" s="22"/>
      <c r="M18" s="21"/>
      <c r="N18" s="22"/>
    </row>
    <row r="19" spans="1:14" ht="15" customHeight="1" thickTop="1">
      <c r="A19" s="313" t="s">
        <v>18</v>
      </c>
      <c r="B19" s="71" t="s">
        <v>97</v>
      </c>
      <c r="C19" s="95">
        <v>3960</v>
      </c>
      <c r="D19" s="6">
        <f>5.91+2.871+0.093</f>
        <v>8.874</v>
      </c>
      <c r="E19" s="315">
        <v>92</v>
      </c>
      <c r="F19" s="347">
        <v>22.89</v>
      </c>
      <c r="G19" s="161"/>
      <c r="H19" s="162"/>
      <c r="I19" s="354">
        <v>5000</v>
      </c>
      <c r="J19" s="357">
        <v>138.7</v>
      </c>
      <c r="K19" s="81"/>
      <c r="L19" s="15"/>
      <c r="M19" s="14"/>
      <c r="N19" s="15"/>
    </row>
    <row r="20" spans="1:14" ht="15" customHeight="1">
      <c r="A20" s="314"/>
      <c r="B20" s="67" t="s">
        <v>98</v>
      </c>
      <c r="C20" s="129">
        <v>900</v>
      </c>
      <c r="D20" s="8">
        <f>3.94+0.743+0.093</f>
        <v>4.776</v>
      </c>
      <c r="E20" s="316"/>
      <c r="F20" s="348"/>
      <c r="G20" s="157"/>
      <c r="H20" s="158"/>
      <c r="I20" s="355"/>
      <c r="J20" s="358"/>
      <c r="K20" s="93"/>
      <c r="L20" s="8"/>
      <c r="M20" s="7"/>
      <c r="N20" s="8"/>
    </row>
    <row r="21" spans="1:14" ht="15" customHeight="1">
      <c r="A21" s="314"/>
      <c r="B21" s="67" t="s">
        <v>97</v>
      </c>
      <c r="C21" s="173">
        <v>17.25</v>
      </c>
      <c r="D21" s="8">
        <v>45.412</v>
      </c>
      <c r="E21" s="316"/>
      <c r="F21" s="348"/>
      <c r="G21" s="157"/>
      <c r="H21" s="158"/>
      <c r="I21" s="355"/>
      <c r="J21" s="358"/>
      <c r="K21" s="93"/>
      <c r="L21" s="8"/>
      <c r="M21" s="7"/>
      <c r="N21" s="8"/>
    </row>
    <row r="22" spans="1:14" ht="13.5" thickBot="1">
      <c r="A22" s="325"/>
      <c r="B22" s="69" t="s">
        <v>98</v>
      </c>
      <c r="C22" s="129"/>
      <c r="D22" s="8"/>
      <c r="E22" s="322"/>
      <c r="F22" s="349"/>
      <c r="G22" s="159"/>
      <c r="H22" s="160"/>
      <c r="I22" s="356"/>
      <c r="J22" s="359"/>
      <c r="K22" s="94"/>
      <c r="L22" s="22"/>
      <c r="M22" s="21"/>
      <c r="N22" s="22"/>
    </row>
    <row r="23" spans="1:14" ht="13.5" thickTop="1">
      <c r="A23" s="313" t="s">
        <v>19</v>
      </c>
      <c r="B23" s="71" t="s">
        <v>97</v>
      </c>
      <c r="C23" s="95"/>
      <c r="D23" s="6"/>
      <c r="E23" s="315"/>
      <c r="F23" s="347"/>
      <c r="G23" s="161"/>
      <c r="H23" s="162"/>
      <c r="I23" s="163"/>
      <c r="J23" s="140"/>
      <c r="K23" s="81"/>
      <c r="L23" s="15"/>
      <c r="M23" s="14"/>
      <c r="N23" s="15"/>
    </row>
    <row r="24" spans="1:14" ht="15" customHeight="1">
      <c r="A24" s="314"/>
      <c r="B24" s="67" t="s">
        <v>98</v>
      </c>
      <c r="C24" s="129"/>
      <c r="D24" s="8"/>
      <c r="E24" s="316"/>
      <c r="F24" s="348"/>
      <c r="G24" s="157"/>
      <c r="H24" s="158"/>
      <c r="I24" s="164"/>
      <c r="J24" s="147"/>
      <c r="K24" s="93"/>
      <c r="L24" s="8"/>
      <c r="M24" s="7"/>
      <c r="N24" s="8"/>
    </row>
    <row r="25" spans="1:14" ht="15" customHeight="1">
      <c r="A25" s="314"/>
      <c r="B25" s="67" t="s">
        <v>97</v>
      </c>
      <c r="C25" s="131"/>
      <c r="D25" s="8"/>
      <c r="E25" s="316"/>
      <c r="F25" s="348"/>
      <c r="G25" s="157"/>
      <c r="H25" s="158"/>
      <c r="I25" s="92"/>
      <c r="J25" s="147"/>
      <c r="K25" s="93"/>
      <c r="L25" s="8"/>
      <c r="M25" s="7"/>
      <c r="N25" s="8"/>
    </row>
    <row r="26" spans="1:14" ht="13.5" thickBot="1">
      <c r="A26" s="325"/>
      <c r="B26" s="69" t="s">
        <v>98</v>
      </c>
      <c r="C26" s="129"/>
      <c r="D26" s="8"/>
      <c r="E26" s="322"/>
      <c r="F26" s="349"/>
      <c r="G26" s="159"/>
      <c r="H26" s="160"/>
      <c r="I26" s="148"/>
      <c r="J26" s="149"/>
      <c r="K26" s="94"/>
      <c r="L26" s="22"/>
      <c r="M26" s="21"/>
      <c r="N26" s="22"/>
    </row>
    <row r="27" spans="1:14" ht="13.5" thickTop="1">
      <c r="A27" s="313" t="s">
        <v>20</v>
      </c>
      <c r="B27" s="71" t="s">
        <v>97</v>
      </c>
      <c r="C27" s="95"/>
      <c r="D27" s="6"/>
      <c r="E27" s="315"/>
      <c r="F27" s="347"/>
      <c r="G27" s="161"/>
      <c r="H27" s="162"/>
      <c r="I27" s="91"/>
      <c r="J27" s="140"/>
      <c r="K27" s="81"/>
      <c r="L27" s="15"/>
      <c r="M27" s="14"/>
      <c r="N27" s="15"/>
    </row>
    <row r="28" spans="1:14" ht="15" customHeight="1">
      <c r="A28" s="314"/>
      <c r="B28" s="67" t="s">
        <v>98</v>
      </c>
      <c r="C28" s="129"/>
      <c r="D28" s="8"/>
      <c r="E28" s="316"/>
      <c r="F28" s="348"/>
      <c r="G28" s="157"/>
      <c r="H28" s="158"/>
      <c r="I28" s="92"/>
      <c r="J28" s="147"/>
      <c r="K28" s="93"/>
      <c r="L28" s="8"/>
      <c r="M28" s="7"/>
      <c r="N28" s="8"/>
    </row>
    <row r="29" spans="1:14" ht="15" customHeight="1">
      <c r="A29" s="314"/>
      <c r="B29" s="67" t="s">
        <v>97</v>
      </c>
      <c r="C29" s="131"/>
      <c r="D29" s="8"/>
      <c r="E29" s="316"/>
      <c r="F29" s="348"/>
      <c r="G29" s="157"/>
      <c r="H29" s="158"/>
      <c r="I29" s="92"/>
      <c r="J29" s="147"/>
      <c r="K29" s="93"/>
      <c r="L29" s="8"/>
      <c r="M29" s="7"/>
      <c r="N29" s="8"/>
    </row>
    <row r="30" spans="1:14" ht="13.5" thickBot="1">
      <c r="A30" s="325"/>
      <c r="B30" s="69" t="s">
        <v>98</v>
      </c>
      <c r="C30" s="129"/>
      <c r="D30" s="8"/>
      <c r="E30" s="322"/>
      <c r="F30" s="349"/>
      <c r="G30" s="148"/>
      <c r="H30" s="149"/>
      <c r="I30" s="148"/>
      <c r="J30" s="149"/>
      <c r="K30" s="94"/>
      <c r="L30" s="22"/>
      <c r="M30" s="21"/>
      <c r="N30" s="22"/>
    </row>
    <row r="31" spans="1:14" ht="13.5" thickTop="1">
      <c r="A31" s="313" t="s">
        <v>71</v>
      </c>
      <c r="B31" s="71" t="s">
        <v>97</v>
      </c>
      <c r="C31" s="95"/>
      <c r="D31" s="6"/>
      <c r="E31" s="315"/>
      <c r="F31" s="347"/>
      <c r="G31" s="161"/>
      <c r="H31" s="162"/>
      <c r="I31" s="91"/>
      <c r="J31" s="140"/>
      <c r="K31" s="81"/>
      <c r="L31" s="15"/>
      <c r="M31" s="14"/>
      <c r="N31" s="15"/>
    </row>
    <row r="32" spans="1:14" ht="15" customHeight="1">
      <c r="A32" s="314"/>
      <c r="B32" s="67" t="s">
        <v>98</v>
      </c>
      <c r="C32" s="129"/>
      <c r="D32" s="8"/>
      <c r="E32" s="316"/>
      <c r="F32" s="348"/>
      <c r="G32" s="157"/>
      <c r="H32" s="158"/>
      <c r="I32" s="92"/>
      <c r="J32" s="147"/>
      <c r="K32" s="93"/>
      <c r="L32" s="8"/>
      <c r="M32" s="7"/>
      <c r="N32" s="8"/>
    </row>
    <row r="33" spans="1:14" ht="15" customHeight="1">
      <c r="A33" s="314"/>
      <c r="B33" s="67" t="s">
        <v>97</v>
      </c>
      <c r="C33" s="131"/>
      <c r="D33" s="8"/>
      <c r="E33" s="316"/>
      <c r="F33" s="348"/>
      <c r="G33" s="157"/>
      <c r="H33" s="158"/>
      <c r="I33" s="92"/>
      <c r="J33" s="147"/>
      <c r="K33" s="93"/>
      <c r="L33" s="8"/>
      <c r="M33" s="7"/>
      <c r="N33" s="8"/>
    </row>
    <row r="34" spans="1:14" ht="13.5" thickBot="1">
      <c r="A34" s="325"/>
      <c r="B34" s="69" t="s">
        <v>98</v>
      </c>
      <c r="C34" s="129"/>
      <c r="D34" s="8"/>
      <c r="E34" s="322"/>
      <c r="F34" s="349"/>
      <c r="G34" s="148"/>
      <c r="H34" s="149"/>
      <c r="I34" s="148"/>
      <c r="J34" s="149"/>
      <c r="K34" s="94"/>
      <c r="L34" s="22"/>
      <c r="M34" s="21"/>
      <c r="N34" s="22"/>
    </row>
    <row r="35" spans="1:14" ht="13.5" thickTop="1">
      <c r="A35" s="313" t="s">
        <v>72</v>
      </c>
      <c r="B35" s="71" t="s">
        <v>97</v>
      </c>
      <c r="C35" s="95"/>
      <c r="D35" s="6"/>
      <c r="E35" s="315"/>
      <c r="F35" s="343"/>
      <c r="G35" s="161"/>
      <c r="H35" s="162"/>
      <c r="I35" s="91"/>
      <c r="J35" s="140"/>
      <c r="K35" s="81"/>
      <c r="L35" s="15"/>
      <c r="M35" s="14"/>
      <c r="N35" s="15"/>
    </row>
    <row r="36" spans="1:14" ht="15" customHeight="1">
      <c r="A36" s="314"/>
      <c r="B36" s="67" t="s">
        <v>98</v>
      </c>
      <c r="C36" s="129"/>
      <c r="D36" s="8"/>
      <c r="E36" s="316"/>
      <c r="F36" s="344"/>
      <c r="G36" s="157"/>
      <c r="H36" s="158"/>
      <c r="I36" s="92"/>
      <c r="J36" s="147"/>
      <c r="K36" s="93"/>
      <c r="L36" s="8"/>
      <c r="M36" s="7"/>
      <c r="N36" s="8"/>
    </row>
    <row r="37" spans="1:14" ht="15" customHeight="1">
      <c r="A37" s="314"/>
      <c r="B37" s="67" t="s">
        <v>97</v>
      </c>
      <c r="C37" s="131"/>
      <c r="D37" s="8"/>
      <c r="E37" s="316"/>
      <c r="F37" s="344"/>
      <c r="G37" s="157"/>
      <c r="H37" s="158"/>
      <c r="I37" s="92"/>
      <c r="J37" s="147"/>
      <c r="K37" s="93"/>
      <c r="L37" s="8"/>
      <c r="M37" s="7"/>
      <c r="N37" s="8"/>
    </row>
    <row r="38" spans="1:14" ht="13.5" thickBot="1">
      <c r="A38" s="325"/>
      <c r="B38" s="69" t="s">
        <v>98</v>
      </c>
      <c r="C38" s="96"/>
      <c r="D38" s="76"/>
      <c r="E38" s="322"/>
      <c r="F38" s="345"/>
      <c r="G38" s="148"/>
      <c r="H38" s="149"/>
      <c r="I38" s="148"/>
      <c r="J38" s="149"/>
      <c r="K38" s="94"/>
      <c r="L38" s="22"/>
      <c r="M38" s="21"/>
      <c r="N38" s="22"/>
    </row>
    <row r="39" spans="1:14" ht="13.5" thickTop="1">
      <c r="A39" s="313" t="s">
        <v>22</v>
      </c>
      <c r="B39" s="71" t="s">
        <v>97</v>
      </c>
      <c r="C39" s="95"/>
      <c r="D39" s="6"/>
      <c r="E39" s="315"/>
      <c r="F39" s="343"/>
      <c r="G39" s="333"/>
      <c r="H39" s="357"/>
      <c r="I39" s="333"/>
      <c r="J39" s="357"/>
      <c r="K39" s="177"/>
      <c r="L39" s="179"/>
      <c r="M39" s="315"/>
      <c r="N39" s="179"/>
    </row>
    <row r="40" spans="1:14" ht="15" customHeight="1">
      <c r="A40" s="314"/>
      <c r="B40" s="67" t="s">
        <v>98</v>
      </c>
      <c r="C40" s="129"/>
      <c r="D40" s="8"/>
      <c r="E40" s="316"/>
      <c r="F40" s="344"/>
      <c r="G40" s="334"/>
      <c r="H40" s="358"/>
      <c r="I40" s="334"/>
      <c r="J40" s="358"/>
      <c r="K40" s="219"/>
      <c r="L40" s="202"/>
      <c r="M40" s="316"/>
      <c r="N40" s="202"/>
    </row>
    <row r="41" spans="1:14" ht="15" customHeight="1">
      <c r="A41" s="314"/>
      <c r="B41" s="67" t="s">
        <v>97</v>
      </c>
      <c r="C41" s="131"/>
      <c r="D41" s="8"/>
      <c r="E41" s="316"/>
      <c r="F41" s="344"/>
      <c r="G41" s="334"/>
      <c r="H41" s="358"/>
      <c r="I41" s="334"/>
      <c r="J41" s="358"/>
      <c r="K41" s="219"/>
      <c r="L41" s="202"/>
      <c r="M41" s="316"/>
      <c r="N41" s="202"/>
    </row>
    <row r="42" spans="1:14" ht="13.5" thickBot="1">
      <c r="A42" s="325"/>
      <c r="B42" s="69" t="s">
        <v>98</v>
      </c>
      <c r="C42" s="96"/>
      <c r="D42" s="76"/>
      <c r="E42" s="322"/>
      <c r="F42" s="345"/>
      <c r="G42" s="361"/>
      <c r="H42" s="359"/>
      <c r="I42" s="361"/>
      <c r="J42" s="359"/>
      <c r="K42" s="178"/>
      <c r="L42" s="180"/>
      <c r="M42" s="322"/>
      <c r="N42" s="180"/>
    </row>
    <row r="43" spans="1:14" ht="13.5" thickTop="1">
      <c r="A43" s="313" t="s">
        <v>23</v>
      </c>
      <c r="B43" s="71" t="s">
        <v>97</v>
      </c>
      <c r="C43" s="95"/>
      <c r="D43" s="6"/>
      <c r="E43" s="315"/>
      <c r="F43" s="343"/>
      <c r="G43" s="333"/>
      <c r="H43" s="357"/>
      <c r="I43" s="368"/>
      <c r="J43" s="357"/>
      <c r="K43" s="177"/>
      <c r="L43" s="179"/>
      <c r="M43" s="315"/>
      <c r="N43" s="179"/>
    </row>
    <row r="44" spans="1:14" ht="15" customHeight="1">
      <c r="A44" s="314"/>
      <c r="B44" s="67" t="s">
        <v>98</v>
      </c>
      <c r="C44" s="129"/>
      <c r="D44" s="8"/>
      <c r="E44" s="316"/>
      <c r="F44" s="344"/>
      <c r="G44" s="334"/>
      <c r="H44" s="358"/>
      <c r="I44" s="369"/>
      <c r="J44" s="358"/>
      <c r="K44" s="219"/>
      <c r="L44" s="202"/>
      <c r="M44" s="316"/>
      <c r="N44" s="202"/>
    </row>
    <row r="45" spans="1:14" ht="15" customHeight="1">
      <c r="A45" s="314"/>
      <c r="B45" s="67" t="s">
        <v>97</v>
      </c>
      <c r="C45" s="131"/>
      <c r="D45" s="8"/>
      <c r="E45" s="316"/>
      <c r="F45" s="344"/>
      <c r="G45" s="334"/>
      <c r="H45" s="358"/>
      <c r="I45" s="369"/>
      <c r="J45" s="358"/>
      <c r="K45" s="219"/>
      <c r="L45" s="202"/>
      <c r="M45" s="316"/>
      <c r="N45" s="202"/>
    </row>
    <row r="46" spans="1:14" ht="13.5" thickBot="1">
      <c r="A46" s="325"/>
      <c r="B46" s="69" t="s">
        <v>98</v>
      </c>
      <c r="C46" s="96"/>
      <c r="D46" s="76"/>
      <c r="E46" s="322"/>
      <c r="F46" s="345"/>
      <c r="G46" s="361"/>
      <c r="H46" s="359"/>
      <c r="I46" s="370"/>
      <c r="J46" s="359"/>
      <c r="K46" s="178"/>
      <c r="L46" s="180"/>
      <c r="M46" s="322"/>
      <c r="N46" s="180"/>
    </row>
    <row r="47" spans="1:14" ht="13.5" thickTop="1">
      <c r="A47" s="313" t="s">
        <v>24</v>
      </c>
      <c r="B47" s="71" t="s">
        <v>97</v>
      </c>
      <c r="C47" s="95"/>
      <c r="D47" s="6"/>
      <c r="E47" s="315"/>
      <c r="F47" s="343"/>
      <c r="G47" s="333"/>
      <c r="H47" s="357"/>
      <c r="I47" s="337"/>
      <c r="J47" s="340"/>
      <c r="K47" s="177"/>
      <c r="L47" s="179"/>
      <c r="M47" s="315"/>
      <c r="N47" s="179"/>
    </row>
    <row r="48" spans="1:14" ht="15" customHeight="1">
      <c r="A48" s="314"/>
      <c r="B48" s="67" t="s">
        <v>98</v>
      </c>
      <c r="C48" s="129"/>
      <c r="D48" s="8"/>
      <c r="E48" s="316"/>
      <c r="F48" s="344"/>
      <c r="G48" s="334"/>
      <c r="H48" s="358"/>
      <c r="I48" s="337"/>
      <c r="J48" s="340"/>
      <c r="K48" s="219"/>
      <c r="L48" s="202"/>
      <c r="M48" s="316"/>
      <c r="N48" s="202"/>
    </row>
    <row r="49" spans="1:14" ht="15" customHeight="1">
      <c r="A49" s="314"/>
      <c r="B49" s="79" t="s">
        <v>97</v>
      </c>
      <c r="C49" s="153"/>
      <c r="D49" s="8"/>
      <c r="E49" s="316"/>
      <c r="F49" s="344"/>
      <c r="G49" s="334"/>
      <c r="H49" s="358"/>
      <c r="I49" s="337"/>
      <c r="J49" s="340"/>
      <c r="K49" s="219"/>
      <c r="L49" s="202"/>
      <c r="M49" s="316"/>
      <c r="N49" s="202"/>
    </row>
    <row r="50" spans="1:14" ht="13.5" thickBot="1">
      <c r="A50" s="325"/>
      <c r="B50" s="69" t="s">
        <v>98</v>
      </c>
      <c r="C50" s="132"/>
      <c r="D50" s="8"/>
      <c r="E50" s="322"/>
      <c r="F50" s="345"/>
      <c r="G50" s="361"/>
      <c r="H50" s="359"/>
      <c r="I50" s="337"/>
      <c r="J50" s="340"/>
      <c r="K50" s="178"/>
      <c r="L50" s="180"/>
      <c r="M50" s="322"/>
      <c r="N50" s="180"/>
    </row>
    <row r="51" spans="1:14" ht="12.75">
      <c r="A51" s="313" t="s">
        <v>25</v>
      </c>
      <c r="B51" s="71" t="s">
        <v>97</v>
      </c>
      <c r="C51" s="129"/>
      <c r="D51" s="82"/>
      <c r="E51" s="177"/>
      <c r="F51" s="343"/>
      <c r="G51" s="333"/>
      <c r="H51" s="357"/>
      <c r="I51" s="338"/>
      <c r="J51" s="341"/>
      <c r="K51" s="177"/>
      <c r="L51" s="179"/>
      <c r="M51" s="315"/>
      <c r="N51" s="179"/>
    </row>
    <row r="52" spans="1:14" ht="12.75">
      <c r="A52" s="314"/>
      <c r="B52" s="67" t="s">
        <v>98</v>
      </c>
      <c r="C52" s="129"/>
      <c r="D52" s="83"/>
      <c r="E52" s="219"/>
      <c r="F52" s="344"/>
      <c r="G52" s="334"/>
      <c r="H52" s="358"/>
      <c r="I52" s="338"/>
      <c r="J52" s="341"/>
      <c r="K52" s="219"/>
      <c r="L52" s="202"/>
      <c r="M52" s="316"/>
      <c r="N52" s="202"/>
    </row>
    <row r="53" spans="1:14" ht="12.75">
      <c r="A53" s="314"/>
      <c r="B53" s="67" t="s">
        <v>97</v>
      </c>
      <c r="C53" s="131"/>
      <c r="D53" s="83"/>
      <c r="E53" s="219"/>
      <c r="F53" s="344"/>
      <c r="G53" s="334"/>
      <c r="H53" s="358"/>
      <c r="I53" s="338"/>
      <c r="J53" s="341"/>
      <c r="K53" s="219"/>
      <c r="L53" s="202"/>
      <c r="M53" s="316"/>
      <c r="N53" s="202"/>
    </row>
    <row r="54" spans="1:14" ht="13.5" customHeight="1" thickBot="1">
      <c r="A54" s="325"/>
      <c r="B54" s="67" t="s">
        <v>98</v>
      </c>
      <c r="C54" s="129"/>
      <c r="D54" s="84"/>
      <c r="E54" s="178"/>
      <c r="F54" s="345"/>
      <c r="G54" s="361"/>
      <c r="H54" s="359"/>
      <c r="I54" s="339"/>
      <c r="J54" s="342"/>
      <c r="K54" s="178"/>
      <c r="L54" s="180"/>
      <c r="M54" s="322"/>
      <c r="N54" s="180"/>
    </row>
    <row r="55" spans="1:14" ht="13.5" customHeight="1">
      <c r="A55" s="181" t="s">
        <v>26</v>
      </c>
      <c r="B55" s="87" t="s">
        <v>97</v>
      </c>
      <c r="C55" s="82"/>
      <c r="D55" s="82"/>
      <c r="E55" s="333"/>
      <c r="F55" s="343"/>
      <c r="G55" s="333"/>
      <c r="H55" s="357"/>
      <c r="I55" s="364"/>
      <c r="J55" s="366"/>
      <c r="K55" s="93"/>
      <c r="L55" s="8"/>
      <c r="M55" s="7"/>
      <c r="N55" s="8"/>
    </row>
    <row r="56" spans="1:14" ht="13.5" customHeight="1">
      <c r="A56" s="332"/>
      <c r="B56" s="88" t="s">
        <v>98</v>
      </c>
      <c r="C56" s="83"/>
      <c r="D56" s="83"/>
      <c r="E56" s="334"/>
      <c r="F56" s="344"/>
      <c r="G56" s="334"/>
      <c r="H56" s="358"/>
      <c r="I56" s="338"/>
      <c r="J56" s="341"/>
      <c r="K56" s="93"/>
      <c r="L56" s="8"/>
      <c r="M56" s="7"/>
      <c r="N56" s="8"/>
    </row>
    <row r="57" spans="1:14" ht="13.5" customHeight="1">
      <c r="A57" s="332"/>
      <c r="B57" s="88" t="s">
        <v>97</v>
      </c>
      <c r="C57" s="85"/>
      <c r="D57" s="83"/>
      <c r="E57" s="334"/>
      <c r="F57" s="344"/>
      <c r="G57" s="334"/>
      <c r="H57" s="358"/>
      <c r="I57" s="338"/>
      <c r="J57" s="341"/>
      <c r="K57" s="93"/>
      <c r="L57" s="8"/>
      <c r="M57" s="7"/>
      <c r="N57" s="8"/>
    </row>
    <row r="58" spans="1:14" ht="13.5" customHeight="1" thickBot="1">
      <c r="A58" s="220"/>
      <c r="B58" s="89" t="s">
        <v>98</v>
      </c>
      <c r="C58" s="84"/>
      <c r="D58" s="84"/>
      <c r="E58" s="335"/>
      <c r="F58" s="346"/>
      <c r="G58" s="362"/>
      <c r="H58" s="363"/>
      <c r="I58" s="365"/>
      <c r="J58" s="367"/>
      <c r="K58" s="80"/>
      <c r="L58" s="3"/>
      <c r="M58" s="2"/>
      <c r="N58" s="3"/>
    </row>
    <row r="59" spans="1:14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3.5" customHeight="1">
      <c r="A60" s="210" t="s">
        <v>32</v>
      </c>
      <c r="B60" s="210"/>
      <c r="C60" s="210"/>
      <c r="D60" s="210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10" t="s">
        <v>35</v>
      </c>
      <c r="C62" s="210"/>
      <c r="D62" s="210"/>
      <c r="E62" s="211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10" t="s">
        <v>34</v>
      </c>
      <c r="C63" s="210"/>
      <c r="D63" s="210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s="37" customFormat="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</sheetData>
  <sheetProtection/>
  <mergeCells count="94">
    <mergeCell ref="I43:I46"/>
    <mergeCell ref="J43:J46"/>
    <mergeCell ref="F47:F50"/>
    <mergeCell ref="J55:J58"/>
    <mergeCell ref="G47:G50"/>
    <mergeCell ref="H47:H50"/>
    <mergeCell ref="I19:I22"/>
    <mergeCell ref="J19:J22"/>
    <mergeCell ref="F39:F42"/>
    <mergeCell ref="F43:F46"/>
    <mergeCell ref="G43:G46"/>
    <mergeCell ref="H43:H46"/>
    <mergeCell ref="M51:M54"/>
    <mergeCell ref="N51:N54"/>
    <mergeCell ref="B9:C10"/>
    <mergeCell ref="G55:G58"/>
    <mergeCell ref="H55:H58"/>
    <mergeCell ref="I55:I58"/>
    <mergeCell ref="G51:G54"/>
    <mergeCell ref="H51:H54"/>
    <mergeCell ref="I9:J9"/>
    <mergeCell ref="M39:M42"/>
    <mergeCell ref="A23:A26"/>
    <mergeCell ref="E23:E26"/>
    <mergeCell ref="F23:F26"/>
    <mergeCell ref="N39:N42"/>
    <mergeCell ref="G39:G42"/>
    <mergeCell ref="H39:H42"/>
    <mergeCell ref="I39:I42"/>
    <mergeCell ref="J39:J42"/>
    <mergeCell ref="K39:K42"/>
    <mergeCell ref="L39:L42"/>
    <mergeCell ref="E11:E14"/>
    <mergeCell ref="F11:F14"/>
    <mergeCell ref="E15:E18"/>
    <mergeCell ref="A19:A22"/>
    <mergeCell ref="E19:E22"/>
    <mergeCell ref="F19:F22"/>
    <mergeCell ref="M9:N9"/>
    <mergeCell ref="A60:D60"/>
    <mergeCell ref="F15:F18"/>
    <mergeCell ref="F35:F38"/>
    <mergeCell ref="I11:I14"/>
    <mergeCell ref="J11:J14"/>
    <mergeCell ref="I15:I18"/>
    <mergeCell ref="J15:J18"/>
    <mergeCell ref="A15:A18"/>
    <mergeCell ref="A11:A14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35:A38"/>
    <mergeCell ref="A39:A42"/>
    <mergeCell ref="B63:D63"/>
    <mergeCell ref="E35:E38"/>
    <mergeCell ref="E39:E42"/>
    <mergeCell ref="A43:A46"/>
    <mergeCell ref="E43:E46"/>
    <mergeCell ref="B62:E62"/>
    <mergeCell ref="A47:A50"/>
    <mergeCell ref="E47:E50"/>
    <mergeCell ref="A27:A30"/>
    <mergeCell ref="E27:E30"/>
    <mergeCell ref="F27:F30"/>
    <mergeCell ref="A31:A34"/>
    <mergeCell ref="E31:E34"/>
    <mergeCell ref="F31:F34"/>
    <mergeCell ref="A51:A54"/>
    <mergeCell ref="E51:E54"/>
    <mergeCell ref="F51:F54"/>
    <mergeCell ref="A55:A58"/>
    <mergeCell ref="E55:E58"/>
    <mergeCell ref="F55:F58"/>
    <mergeCell ref="N43:N46"/>
    <mergeCell ref="K47:K50"/>
    <mergeCell ref="L47:L50"/>
    <mergeCell ref="M47:M50"/>
    <mergeCell ref="N47:N50"/>
    <mergeCell ref="K43:K46"/>
    <mergeCell ref="L43:L46"/>
    <mergeCell ref="M43:M46"/>
    <mergeCell ref="K51:K54"/>
    <mergeCell ref="L51:L54"/>
    <mergeCell ref="I47:I50"/>
    <mergeCell ref="I51:I54"/>
    <mergeCell ref="J47:J50"/>
    <mergeCell ref="J51:J54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42</v>
      </c>
      <c r="B1" s="27" t="s">
        <v>46</v>
      </c>
      <c r="C1" s="27"/>
      <c r="D1" s="27"/>
      <c r="E1" s="27"/>
      <c r="F1" s="27">
        <v>50608</v>
      </c>
      <c r="G1" s="28"/>
      <c r="H1" s="28"/>
      <c r="I1" s="331" t="s">
        <v>29</v>
      </c>
      <c r="J1" s="331"/>
      <c r="K1" s="331"/>
      <c r="L1" s="28"/>
      <c r="M1" s="28"/>
      <c r="N1" s="28"/>
    </row>
    <row r="2" spans="1:14" s="34" customFormat="1" ht="15">
      <c r="A2" s="27" t="s">
        <v>1</v>
      </c>
      <c r="B2" s="27" t="s">
        <v>58</v>
      </c>
      <c r="C2" s="27"/>
      <c r="D2" s="27"/>
      <c r="E2" s="27"/>
      <c r="F2" s="27"/>
      <c r="G2" s="28"/>
      <c r="H2" s="28"/>
      <c r="I2" s="331" t="s">
        <v>2</v>
      </c>
      <c r="J2" s="331"/>
      <c r="K2" s="331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31" t="s">
        <v>3</v>
      </c>
      <c r="J3" s="331"/>
      <c r="K3" s="331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111" t="s">
        <v>97</v>
      </c>
      <c r="C11" s="95">
        <v>1620</v>
      </c>
      <c r="D11" s="6">
        <f>5.25+2.599+0.093</f>
        <v>7.942</v>
      </c>
      <c r="E11" s="206">
        <v>17</v>
      </c>
      <c r="F11" s="201">
        <v>22.89</v>
      </c>
      <c r="G11" s="215">
        <f>45.5*84</f>
        <v>3822</v>
      </c>
      <c r="H11" s="191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25"/>
      <c r="B12" s="114" t="s">
        <v>122</v>
      </c>
      <c r="C12" s="129">
        <v>17.25</v>
      </c>
      <c r="D12" s="8">
        <v>45.412</v>
      </c>
      <c r="E12" s="322"/>
      <c r="F12" s="180"/>
      <c r="G12" s="184"/>
      <c r="H12" s="186"/>
      <c r="I12" s="7"/>
      <c r="J12" s="8"/>
      <c r="K12" s="7"/>
      <c r="L12" s="8"/>
      <c r="M12" s="7"/>
      <c r="N12" s="8"/>
    </row>
    <row r="13" spans="1:14" ht="15" customHeight="1" thickTop="1">
      <c r="A13" s="313" t="s">
        <v>17</v>
      </c>
      <c r="B13" s="116" t="s">
        <v>97</v>
      </c>
      <c r="C13" s="128">
        <v>1465</v>
      </c>
      <c r="D13" s="6">
        <f>5.25+2.599+0.093</f>
        <v>7.942</v>
      </c>
      <c r="E13" s="315">
        <v>16</v>
      </c>
      <c r="F13" s="185">
        <v>22.89</v>
      </c>
      <c r="G13" s="183">
        <f>45.5*84</f>
        <v>3822</v>
      </c>
      <c r="H13" s="185">
        <v>13.65</v>
      </c>
      <c r="I13" s="14"/>
      <c r="J13" s="15"/>
      <c r="K13" s="14"/>
      <c r="L13" s="15"/>
      <c r="M13" s="14"/>
      <c r="N13" s="15"/>
    </row>
    <row r="14" spans="1:14" ht="13.5" thickBot="1">
      <c r="A14" s="325"/>
      <c r="B14" s="116" t="s">
        <v>98</v>
      </c>
      <c r="C14" s="127">
        <v>17.25</v>
      </c>
      <c r="D14" s="8">
        <v>45.412</v>
      </c>
      <c r="E14" s="322"/>
      <c r="F14" s="186"/>
      <c r="G14" s="184"/>
      <c r="H14" s="186"/>
      <c r="I14" s="21"/>
      <c r="J14" s="22"/>
      <c r="K14" s="21"/>
      <c r="L14" s="22"/>
      <c r="M14" s="21"/>
      <c r="N14" s="22"/>
    </row>
    <row r="15" spans="1:14" ht="15" customHeight="1" thickTop="1">
      <c r="A15" s="313" t="s">
        <v>18</v>
      </c>
      <c r="B15" s="118" t="s">
        <v>97</v>
      </c>
      <c r="C15" s="128">
        <v>1708</v>
      </c>
      <c r="D15" s="6">
        <f>5.25+2.599+0.093</f>
        <v>7.942</v>
      </c>
      <c r="E15" s="315">
        <v>20</v>
      </c>
      <c r="F15" s="185">
        <v>22.89</v>
      </c>
      <c r="G15" s="183">
        <f>45.5*84</f>
        <v>3822</v>
      </c>
      <c r="H15" s="185">
        <v>13.65</v>
      </c>
      <c r="I15" s="14"/>
      <c r="J15" s="15"/>
      <c r="K15" s="14"/>
      <c r="L15" s="15"/>
      <c r="M15" s="14"/>
      <c r="N15" s="15"/>
    </row>
    <row r="16" spans="1:14" ht="12.75">
      <c r="A16" s="325"/>
      <c r="B16" s="114" t="s">
        <v>98</v>
      </c>
      <c r="C16" s="127">
        <v>17.25</v>
      </c>
      <c r="D16" s="8">
        <v>45.412</v>
      </c>
      <c r="E16" s="322"/>
      <c r="F16" s="186"/>
      <c r="G16" s="184"/>
      <c r="H16" s="186"/>
      <c r="I16" s="21"/>
      <c r="J16" s="22"/>
      <c r="K16" s="21"/>
      <c r="L16" s="22"/>
      <c r="M16" s="21"/>
      <c r="N16" s="22"/>
    </row>
    <row r="17" spans="1:14" ht="12.75">
      <c r="A17" s="313" t="s">
        <v>19</v>
      </c>
      <c r="B17" s="118" t="s">
        <v>97</v>
      </c>
      <c r="C17" s="128"/>
      <c r="D17" s="15"/>
      <c r="E17" s="315"/>
      <c r="F17" s="185"/>
      <c r="G17" s="183"/>
      <c r="H17" s="185"/>
      <c r="I17" s="14"/>
      <c r="J17" s="15"/>
      <c r="K17" s="14"/>
      <c r="L17" s="15"/>
      <c r="M17" s="14"/>
      <c r="N17" s="15"/>
    </row>
    <row r="18" spans="1:14" ht="12.75">
      <c r="A18" s="325"/>
      <c r="B18" s="114" t="s">
        <v>98</v>
      </c>
      <c r="C18" s="127"/>
      <c r="D18" s="22"/>
      <c r="E18" s="322"/>
      <c r="F18" s="186"/>
      <c r="G18" s="184"/>
      <c r="H18" s="186"/>
      <c r="I18" s="21"/>
      <c r="J18" s="22"/>
      <c r="K18" s="21"/>
      <c r="L18" s="22"/>
      <c r="M18" s="21"/>
      <c r="N18" s="22"/>
    </row>
    <row r="19" spans="1:14" ht="12.75">
      <c r="A19" s="313" t="s">
        <v>20</v>
      </c>
      <c r="B19" s="118" t="s">
        <v>97</v>
      </c>
      <c r="C19" s="128"/>
      <c r="D19" s="15"/>
      <c r="E19" s="315"/>
      <c r="F19" s="185"/>
      <c r="G19" s="183"/>
      <c r="H19" s="179"/>
      <c r="I19" s="14"/>
      <c r="J19" s="15"/>
      <c r="K19" s="14"/>
      <c r="L19" s="15"/>
      <c r="M19" s="14"/>
      <c r="N19" s="15"/>
    </row>
    <row r="20" spans="1:14" ht="12.75">
      <c r="A20" s="325"/>
      <c r="B20" s="114" t="s">
        <v>98</v>
      </c>
      <c r="C20" s="127"/>
      <c r="D20" s="22"/>
      <c r="E20" s="322"/>
      <c r="F20" s="186"/>
      <c r="G20" s="184"/>
      <c r="H20" s="180"/>
      <c r="I20" s="21"/>
      <c r="J20" s="22"/>
      <c r="K20" s="21"/>
      <c r="L20" s="22"/>
      <c r="M20" s="21"/>
      <c r="N20" s="22"/>
    </row>
    <row r="21" spans="1:14" ht="12.75">
      <c r="A21" s="313" t="s">
        <v>71</v>
      </c>
      <c r="B21" s="118" t="s">
        <v>97</v>
      </c>
      <c r="C21" s="128"/>
      <c r="D21" s="15"/>
      <c r="E21" s="315"/>
      <c r="F21" s="185"/>
      <c r="G21" s="183"/>
      <c r="H21" s="179"/>
      <c r="I21" s="14"/>
      <c r="J21" s="15"/>
      <c r="K21" s="14"/>
      <c r="L21" s="15"/>
      <c r="M21" s="14"/>
      <c r="N21" s="15"/>
    </row>
    <row r="22" spans="1:14" ht="12.75">
      <c r="A22" s="325"/>
      <c r="B22" s="114" t="s">
        <v>98</v>
      </c>
      <c r="C22" s="127"/>
      <c r="D22" s="22"/>
      <c r="E22" s="322"/>
      <c r="F22" s="186"/>
      <c r="G22" s="184"/>
      <c r="H22" s="180"/>
      <c r="I22" s="21"/>
      <c r="J22" s="22"/>
      <c r="K22" s="21"/>
      <c r="L22" s="22"/>
      <c r="M22" s="21"/>
      <c r="N22" s="22"/>
    </row>
    <row r="23" spans="1:14" ht="12.75">
      <c r="A23" s="313" t="s">
        <v>72</v>
      </c>
      <c r="B23" s="118" t="s">
        <v>97</v>
      </c>
      <c r="C23" s="128"/>
      <c r="D23" s="15"/>
      <c r="E23" s="315"/>
      <c r="F23" s="185"/>
      <c r="G23" s="183"/>
      <c r="H23" s="179"/>
      <c r="I23" s="14"/>
      <c r="J23" s="15"/>
      <c r="K23" s="14"/>
      <c r="L23" s="15"/>
      <c r="M23" s="14"/>
      <c r="N23" s="15"/>
    </row>
    <row r="24" spans="1:14" ht="12.75">
      <c r="A24" s="325"/>
      <c r="B24" s="114" t="s">
        <v>98</v>
      </c>
      <c r="C24" s="127"/>
      <c r="D24" s="22"/>
      <c r="E24" s="322"/>
      <c r="F24" s="186"/>
      <c r="G24" s="184"/>
      <c r="H24" s="180"/>
      <c r="I24" s="21"/>
      <c r="J24" s="22"/>
      <c r="K24" s="21"/>
      <c r="L24" s="22"/>
      <c r="M24" s="21"/>
      <c r="N24" s="22"/>
    </row>
    <row r="25" spans="1:14" ht="12.75">
      <c r="A25" s="313" t="s">
        <v>22</v>
      </c>
      <c r="B25" s="118" t="s">
        <v>97</v>
      </c>
      <c r="C25" s="128"/>
      <c r="D25" s="15"/>
      <c r="E25" s="315"/>
      <c r="F25" s="185"/>
      <c r="G25" s="183"/>
      <c r="H25" s="179"/>
      <c r="I25" s="21"/>
      <c r="J25" s="22"/>
      <c r="K25" s="21"/>
      <c r="L25" s="22"/>
      <c r="M25" s="21"/>
      <c r="N25" s="22"/>
    </row>
    <row r="26" spans="1:14" ht="12.75">
      <c r="A26" s="325"/>
      <c r="B26" s="114" t="s">
        <v>98</v>
      </c>
      <c r="C26" s="127"/>
      <c r="D26" s="22"/>
      <c r="E26" s="322"/>
      <c r="F26" s="186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313" t="s">
        <v>23</v>
      </c>
      <c r="B27" s="118" t="s">
        <v>97</v>
      </c>
      <c r="C27" s="128"/>
      <c r="D27" s="15"/>
      <c r="E27" s="315"/>
      <c r="F27" s="185"/>
      <c r="G27" s="183"/>
      <c r="H27" s="179"/>
      <c r="I27" s="4"/>
      <c r="J27" s="5"/>
      <c r="K27" s="4"/>
      <c r="L27" s="5"/>
      <c r="M27" s="4"/>
      <c r="N27" s="5"/>
    </row>
    <row r="28" spans="1:14" ht="12.75">
      <c r="A28" s="325"/>
      <c r="B28" s="114" t="s">
        <v>98</v>
      </c>
      <c r="C28" s="127"/>
      <c r="D28" s="22"/>
      <c r="E28" s="322"/>
      <c r="F28" s="186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313" t="s">
        <v>24</v>
      </c>
      <c r="B29" s="118" t="s">
        <v>97</v>
      </c>
      <c r="C29" s="128"/>
      <c r="D29" s="15"/>
      <c r="E29" s="315"/>
      <c r="F29" s="185"/>
      <c r="G29" s="183"/>
      <c r="H29" s="179"/>
      <c r="I29" s="4"/>
      <c r="J29" s="5"/>
      <c r="K29" s="4"/>
      <c r="L29" s="5"/>
      <c r="M29" s="4"/>
      <c r="N29" s="5"/>
    </row>
    <row r="30" spans="1:14" ht="12.75">
      <c r="A30" s="325"/>
      <c r="B30" s="114" t="s">
        <v>98</v>
      </c>
      <c r="C30" s="127"/>
      <c r="D30" s="22"/>
      <c r="E30" s="322"/>
      <c r="F30" s="186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313" t="s">
        <v>25</v>
      </c>
      <c r="B31" s="118" t="s">
        <v>97</v>
      </c>
      <c r="C31" s="128"/>
      <c r="D31" s="15"/>
      <c r="E31" s="315"/>
      <c r="F31" s="185"/>
      <c r="G31" s="183"/>
      <c r="H31" s="179"/>
      <c r="I31" s="4"/>
      <c r="J31" s="5"/>
      <c r="K31" s="4"/>
      <c r="L31" s="5"/>
      <c r="M31" s="4"/>
      <c r="N31" s="5"/>
    </row>
    <row r="32" spans="1:14" ht="12.75">
      <c r="A32" s="325"/>
      <c r="B32" s="114" t="s">
        <v>98</v>
      </c>
      <c r="C32" s="127"/>
      <c r="D32" s="22"/>
      <c r="E32" s="322"/>
      <c r="F32" s="186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313" t="s">
        <v>26</v>
      </c>
      <c r="B33" s="118" t="s">
        <v>97</v>
      </c>
      <c r="C33" s="128"/>
      <c r="D33" s="15"/>
      <c r="E33" s="315"/>
      <c r="F33" s="185"/>
      <c r="G33" s="183"/>
      <c r="H33" s="179"/>
      <c r="I33" s="14"/>
      <c r="J33" s="15"/>
      <c r="K33" s="14"/>
      <c r="L33" s="15"/>
      <c r="M33" s="14"/>
      <c r="N33" s="15"/>
    </row>
    <row r="34" spans="1:14" ht="13.5" thickBot="1">
      <c r="A34" s="336"/>
      <c r="B34" s="120" t="s">
        <v>98</v>
      </c>
      <c r="C34" s="127"/>
      <c r="D34" s="22"/>
      <c r="E34" s="207"/>
      <c r="F34" s="371"/>
      <c r="G34" s="222"/>
      <c r="H34" s="208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0" t="s">
        <v>32</v>
      </c>
      <c r="B36" s="210"/>
      <c r="C36" s="210"/>
      <c r="D36" s="21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0" t="s">
        <v>35</v>
      </c>
      <c r="C38" s="210"/>
      <c r="D38" s="210"/>
      <c r="E38" s="21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0" t="s">
        <v>34</v>
      </c>
      <c r="C39" s="210"/>
      <c r="D39" s="21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H25:H26"/>
    <mergeCell ref="E25:E26"/>
    <mergeCell ref="F25:F26"/>
    <mergeCell ref="A27:A28"/>
    <mergeCell ref="F27:F28"/>
    <mergeCell ref="G27:G28"/>
    <mergeCell ref="H27:H28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H11:H12"/>
    <mergeCell ref="H13:H14"/>
    <mergeCell ref="G13:G14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A11:A12"/>
    <mergeCell ref="I9:J9"/>
    <mergeCell ref="E9:E10"/>
    <mergeCell ref="F9:F10"/>
    <mergeCell ref="G9:H9"/>
    <mergeCell ref="A13:A14"/>
    <mergeCell ref="F13:F14"/>
    <mergeCell ref="E13:E14"/>
    <mergeCell ref="F11:F12"/>
    <mergeCell ref="G11:G12"/>
    <mergeCell ref="A17:A18"/>
    <mergeCell ref="E17:E18"/>
    <mergeCell ref="F17:F18"/>
    <mergeCell ref="G17:G18"/>
    <mergeCell ref="B38:E38"/>
    <mergeCell ref="B39:D39"/>
    <mergeCell ref="G31:G32"/>
    <mergeCell ref="A25:A26"/>
    <mergeCell ref="G25:G26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D17" sqref="D17:D19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42</v>
      </c>
      <c r="B1" s="27" t="s">
        <v>52</v>
      </c>
      <c r="C1" s="27"/>
      <c r="D1" s="28"/>
      <c r="E1" s="28">
        <v>50061</v>
      </c>
      <c r="F1" s="28"/>
      <c r="G1" s="28"/>
      <c r="H1" s="28"/>
      <c r="I1" s="331" t="s">
        <v>29</v>
      </c>
      <c r="J1" s="331"/>
      <c r="K1" s="33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62</v>
      </c>
      <c r="C2" s="27"/>
      <c r="D2" s="28"/>
      <c r="E2" s="28"/>
      <c r="F2" s="28"/>
      <c r="G2" s="28"/>
      <c r="H2" s="28"/>
      <c r="I2" s="331" t="s">
        <v>2</v>
      </c>
      <c r="J2" s="331"/>
      <c r="K2" s="33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1" t="s">
        <v>3</v>
      </c>
      <c r="J3" s="331"/>
      <c r="K3" s="331"/>
      <c r="L3" s="28" t="s">
        <v>50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62" t="s">
        <v>97</v>
      </c>
      <c r="C11" s="95">
        <v>751</v>
      </c>
      <c r="D11" s="6">
        <f>5.91+2.971+0.093</f>
        <v>8.974</v>
      </c>
      <c r="E11" s="206">
        <v>9</v>
      </c>
      <c r="F11" s="201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14"/>
      <c r="B12" s="67" t="s">
        <v>98</v>
      </c>
      <c r="C12" s="129">
        <v>50</v>
      </c>
      <c r="D12" s="8">
        <f>3.94+2.971+0.093</f>
        <v>7.004</v>
      </c>
      <c r="E12" s="316"/>
      <c r="F12" s="20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14"/>
      <c r="B13" s="67" t="s">
        <v>122</v>
      </c>
      <c r="C13" s="129">
        <v>17.25</v>
      </c>
      <c r="D13" s="8">
        <v>45.412</v>
      </c>
      <c r="E13" s="316"/>
      <c r="F13" s="20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13" t="s">
        <v>17</v>
      </c>
      <c r="B14" s="62" t="s">
        <v>97</v>
      </c>
      <c r="C14" s="128">
        <v>1464</v>
      </c>
      <c r="D14" s="6">
        <f>5.91+2.971+0.093</f>
        <v>8.974</v>
      </c>
      <c r="E14" s="315">
        <v>16</v>
      </c>
      <c r="F14" s="179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14"/>
      <c r="B15" s="67" t="s">
        <v>98</v>
      </c>
      <c r="C15" s="129">
        <v>129</v>
      </c>
      <c r="D15" s="8">
        <f>3.94+2.971+0.093</f>
        <v>7.004</v>
      </c>
      <c r="E15" s="316"/>
      <c r="F15" s="20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14"/>
      <c r="B16" s="67" t="s">
        <v>122</v>
      </c>
      <c r="C16" s="129">
        <v>17.25</v>
      </c>
      <c r="D16" s="8">
        <v>45.412</v>
      </c>
      <c r="E16" s="316"/>
      <c r="F16" s="20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13" t="s">
        <v>18</v>
      </c>
      <c r="B17" s="62" t="s">
        <v>97</v>
      </c>
      <c r="C17" s="128">
        <v>1662</v>
      </c>
      <c r="D17" s="6">
        <f>5.91+2.971+0.093</f>
        <v>8.974</v>
      </c>
      <c r="E17" s="315">
        <v>19</v>
      </c>
      <c r="F17" s="179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14"/>
      <c r="B18" s="67" t="s">
        <v>98</v>
      </c>
      <c r="C18" s="129">
        <v>192</v>
      </c>
      <c r="D18" s="8">
        <f>3.94+2.971+0.093</f>
        <v>7.004</v>
      </c>
      <c r="E18" s="316"/>
      <c r="F18" s="20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14"/>
      <c r="B19" s="67" t="s">
        <v>122</v>
      </c>
      <c r="C19" s="129">
        <v>17.25</v>
      </c>
      <c r="D19" s="8">
        <v>45.412</v>
      </c>
      <c r="E19" s="316"/>
      <c r="F19" s="20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13" t="s">
        <v>19</v>
      </c>
      <c r="B20" s="62" t="s">
        <v>97</v>
      </c>
      <c r="C20" s="128"/>
      <c r="D20" s="15"/>
      <c r="E20" s="315"/>
      <c r="F20" s="179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14"/>
      <c r="B21" s="67" t="s">
        <v>98</v>
      </c>
      <c r="C21" s="129"/>
      <c r="D21" s="8"/>
      <c r="E21" s="316"/>
      <c r="F21" s="20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14"/>
      <c r="B22" s="67" t="s">
        <v>122</v>
      </c>
      <c r="C22" s="129"/>
      <c r="D22" s="8"/>
      <c r="E22" s="316"/>
      <c r="F22" s="20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13" t="s">
        <v>20</v>
      </c>
      <c r="B23" s="62" t="s">
        <v>97</v>
      </c>
      <c r="C23" s="128"/>
      <c r="D23" s="15"/>
      <c r="E23" s="315"/>
      <c r="F23" s="179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4"/>
      <c r="B24" s="67" t="s">
        <v>98</v>
      </c>
      <c r="C24" s="129"/>
      <c r="D24" s="8"/>
      <c r="E24" s="316"/>
      <c r="F24" s="20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14"/>
      <c r="B25" s="67" t="s">
        <v>122</v>
      </c>
      <c r="C25" s="129"/>
      <c r="D25" s="8"/>
      <c r="E25" s="316"/>
      <c r="F25" s="20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13" t="s">
        <v>71</v>
      </c>
      <c r="B26" s="62" t="s">
        <v>97</v>
      </c>
      <c r="C26" s="128"/>
      <c r="D26" s="15"/>
      <c r="E26" s="315"/>
      <c r="F26" s="179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14"/>
      <c r="B27" s="67" t="s">
        <v>98</v>
      </c>
      <c r="C27" s="129"/>
      <c r="D27" s="8"/>
      <c r="E27" s="316"/>
      <c r="F27" s="20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14"/>
      <c r="B28" s="67" t="s">
        <v>122</v>
      </c>
      <c r="C28" s="129"/>
      <c r="D28" s="8"/>
      <c r="E28" s="316"/>
      <c r="F28" s="20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13" t="s">
        <v>72</v>
      </c>
      <c r="B29" s="62" t="s">
        <v>97</v>
      </c>
      <c r="C29" s="128"/>
      <c r="D29" s="15"/>
      <c r="E29" s="315"/>
      <c r="F29" s="179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14"/>
      <c r="B30" s="67" t="s">
        <v>98</v>
      </c>
      <c r="C30" s="129"/>
      <c r="D30" s="8"/>
      <c r="E30" s="316"/>
      <c r="F30" s="20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14"/>
      <c r="B31" s="67" t="s">
        <v>122</v>
      </c>
      <c r="C31" s="129"/>
      <c r="D31" s="8"/>
      <c r="E31" s="316"/>
      <c r="F31" s="20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13" t="s">
        <v>22</v>
      </c>
      <c r="B32" s="62" t="s">
        <v>97</v>
      </c>
      <c r="C32" s="128"/>
      <c r="D32" s="15"/>
      <c r="E32" s="315"/>
      <c r="F32" s="179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14"/>
      <c r="B33" s="67" t="s">
        <v>98</v>
      </c>
      <c r="C33" s="129"/>
      <c r="D33" s="8"/>
      <c r="E33" s="316"/>
      <c r="F33" s="20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14"/>
      <c r="B34" s="67" t="s">
        <v>122</v>
      </c>
      <c r="C34" s="129"/>
      <c r="D34" s="8"/>
      <c r="E34" s="316"/>
      <c r="F34" s="202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13" t="s">
        <v>23</v>
      </c>
      <c r="B35" s="62" t="s">
        <v>97</v>
      </c>
      <c r="C35" s="128"/>
      <c r="D35" s="15"/>
      <c r="E35" s="315"/>
      <c r="F35" s="179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314"/>
      <c r="B36" s="67" t="s">
        <v>98</v>
      </c>
      <c r="C36" s="129"/>
      <c r="D36" s="8"/>
      <c r="E36" s="316"/>
      <c r="F36" s="202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314"/>
      <c r="B37" s="67" t="s">
        <v>122</v>
      </c>
      <c r="C37" s="129"/>
      <c r="D37" s="8"/>
      <c r="E37" s="316"/>
      <c r="F37" s="202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313" t="s">
        <v>24</v>
      </c>
      <c r="B38" s="62" t="s">
        <v>97</v>
      </c>
      <c r="C38" s="128"/>
      <c r="D38" s="15"/>
      <c r="E38" s="315"/>
      <c r="F38" s="179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14"/>
      <c r="B39" s="67" t="s">
        <v>98</v>
      </c>
      <c r="C39" s="129"/>
      <c r="D39" s="8"/>
      <c r="E39" s="316"/>
      <c r="F39" s="20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14"/>
      <c r="B40" s="67" t="s">
        <v>122</v>
      </c>
      <c r="C40" s="129"/>
      <c r="D40" s="8"/>
      <c r="E40" s="316"/>
      <c r="F40" s="20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13" t="s">
        <v>25</v>
      </c>
      <c r="B41" s="62" t="s">
        <v>97</v>
      </c>
      <c r="C41" s="128"/>
      <c r="D41" s="15"/>
      <c r="E41" s="315"/>
      <c r="F41" s="179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14"/>
      <c r="B42" s="67" t="s">
        <v>98</v>
      </c>
      <c r="C42" s="129"/>
      <c r="D42" s="8"/>
      <c r="E42" s="316"/>
      <c r="F42" s="20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14"/>
      <c r="B43" s="67" t="s">
        <v>122</v>
      </c>
      <c r="C43" s="129"/>
      <c r="D43" s="8"/>
      <c r="E43" s="316"/>
      <c r="F43" s="202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313" t="s">
        <v>26</v>
      </c>
      <c r="B44" s="62" t="s">
        <v>97</v>
      </c>
      <c r="C44" s="128"/>
      <c r="D44" s="15"/>
      <c r="E44" s="315"/>
      <c r="F44" s="179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314"/>
      <c r="B45" s="67" t="s">
        <v>98</v>
      </c>
      <c r="C45" s="129"/>
      <c r="D45" s="8"/>
      <c r="E45" s="316"/>
      <c r="F45" s="202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314"/>
      <c r="B46" s="67" t="s">
        <v>122</v>
      </c>
      <c r="C46" s="129"/>
      <c r="D46" s="8"/>
      <c r="E46" s="316"/>
      <c r="F46" s="202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10" t="s">
        <v>32</v>
      </c>
      <c r="B48" s="210"/>
      <c r="C48" s="210"/>
      <c r="D48" s="21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0" t="s">
        <v>35</v>
      </c>
      <c r="C50" s="210"/>
      <c r="D50" s="210"/>
      <c r="E50" s="21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0" t="s">
        <v>34</v>
      </c>
      <c r="C51" s="210"/>
      <c r="D51" s="21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32:A34"/>
    <mergeCell ref="E32:E34"/>
    <mergeCell ref="F32:F34"/>
    <mergeCell ref="A23:A25"/>
    <mergeCell ref="E23:E25"/>
    <mergeCell ref="A26:A28"/>
    <mergeCell ref="A29:A31"/>
    <mergeCell ref="E29:E31"/>
    <mergeCell ref="F29:F31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42</v>
      </c>
      <c r="B1" s="27" t="s">
        <v>53</v>
      </c>
      <c r="C1" s="27"/>
      <c r="D1" s="28"/>
      <c r="E1" s="28"/>
      <c r="F1" s="28">
        <v>51258</v>
      </c>
      <c r="G1" s="28"/>
      <c r="H1" s="28"/>
      <c r="I1" s="331" t="s">
        <v>29</v>
      </c>
      <c r="J1" s="331"/>
      <c r="K1" s="33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31" t="s">
        <v>2</v>
      </c>
      <c r="J2" s="331"/>
      <c r="K2" s="33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1" t="s">
        <v>3</v>
      </c>
      <c r="J3" s="331"/>
      <c r="K3" s="331"/>
      <c r="L3" s="28" t="s">
        <v>50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218"/>
      <c r="C10" s="219"/>
      <c r="D10" s="202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98" t="s">
        <v>16</v>
      </c>
      <c r="B11" s="137" t="s">
        <v>105</v>
      </c>
      <c r="C11" s="138">
        <v>103</v>
      </c>
      <c r="D11" s="139">
        <f>5.25+2.599+0.093</f>
        <v>7.942</v>
      </c>
      <c r="E11" s="97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72"/>
      <c r="B12" s="92" t="s">
        <v>122</v>
      </c>
      <c r="C12" s="129">
        <v>17.25</v>
      </c>
      <c r="D12" s="147">
        <v>45.412</v>
      </c>
      <c r="E12" s="93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90" t="s">
        <v>17</v>
      </c>
      <c r="B13" s="137" t="s">
        <v>105</v>
      </c>
      <c r="C13" s="128">
        <v>142</v>
      </c>
      <c r="D13" s="139">
        <f>5.25+2.599+0.093</f>
        <v>7.942</v>
      </c>
      <c r="E13" s="81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90"/>
      <c r="B14" s="92" t="s">
        <v>122</v>
      </c>
      <c r="C14" s="128">
        <v>17.25</v>
      </c>
      <c r="D14" s="147">
        <v>45.412</v>
      </c>
      <c r="E14" s="81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34" t="s">
        <v>18</v>
      </c>
      <c r="B15" s="137" t="s">
        <v>105</v>
      </c>
      <c r="C15" s="133">
        <v>178</v>
      </c>
      <c r="D15" s="139">
        <f>5.25+2.599+0.093</f>
        <v>7.942</v>
      </c>
      <c r="E15" s="136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34"/>
      <c r="B16" s="92" t="s">
        <v>122</v>
      </c>
      <c r="C16" s="133">
        <v>17.25</v>
      </c>
      <c r="D16" s="147">
        <v>45.412</v>
      </c>
      <c r="E16" s="136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34" t="s">
        <v>19</v>
      </c>
      <c r="B17" s="137" t="s">
        <v>105</v>
      </c>
      <c r="C17" s="133"/>
      <c r="D17" s="141"/>
      <c r="E17" s="136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34"/>
      <c r="B18" s="92" t="s">
        <v>122</v>
      </c>
      <c r="C18" s="133"/>
      <c r="D18" s="141"/>
      <c r="E18" s="136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34" t="s">
        <v>20</v>
      </c>
      <c r="B19" s="137" t="s">
        <v>105</v>
      </c>
      <c r="C19" s="133"/>
      <c r="D19" s="141"/>
      <c r="E19" s="136"/>
      <c r="F19" s="5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34"/>
      <c r="B20" s="92" t="s">
        <v>122</v>
      </c>
      <c r="C20" s="133"/>
      <c r="D20" s="141"/>
      <c r="E20" s="136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34" t="s">
        <v>21</v>
      </c>
      <c r="B21" s="137" t="s">
        <v>105</v>
      </c>
      <c r="C21" s="133"/>
      <c r="D21" s="141"/>
      <c r="E21" s="136"/>
      <c r="F21" s="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34"/>
      <c r="B22" s="92" t="s">
        <v>122</v>
      </c>
      <c r="C22" s="133"/>
      <c r="D22" s="141"/>
      <c r="E22" s="136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34" t="s">
        <v>72</v>
      </c>
      <c r="B23" s="137" t="s">
        <v>105</v>
      </c>
      <c r="C23" s="133"/>
      <c r="D23" s="141"/>
      <c r="E23" s="136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34"/>
      <c r="B24" s="92" t="s">
        <v>122</v>
      </c>
      <c r="C24" s="133"/>
      <c r="D24" s="141"/>
      <c r="E24" s="136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34" t="s">
        <v>22</v>
      </c>
      <c r="B25" s="137" t="s">
        <v>105</v>
      </c>
      <c r="C25" s="133"/>
      <c r="D25" s="141"/>
      <c r="E25" s="136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34"/>
      <c r="B26" s="92" t="s">
        <v>122</v>
      </c>
      <c r="C26" s="133"/>
      <c r="D26" s="141"/>
      <c r="E26" s="136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34" t="s">
        <v>23</v>
      </c>
      <c r="B27" s="137" t="s">
        <v>105</v>
      </c>
      <c r="C27" s="133"/>
      <c r="D27" s="141"/>
      <c r="E27" s="136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34"/>
      <c r="B28" s="92" t="s">
        <v>122</v>
      </c>
      <c r="C28" s="133"/>
      <c r="D28" s="141"/>
      <c r="E28" s="136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34" t="s">
        <v>24</v>
      </c>
      <c r="B29" s="137" t="s">
        <v>105</v>
      </c>
      <c r="C29" s="133"/>
      <c r="D29" s="141"/>
      <c r="E29" s="136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34"/>
      <c r="B30" s="92" t="s">
        <v>122</v>
      </c>
      <c r="C30" s="133"/>
      <c r="D30" s="141"/>
      <c r="E30" s="136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34" t="s">
        <v>25</v>
      </c>
      <c r="B31" s="137" t="s">
        <v>105</v>
      </c>
      <c r="C31" s="133"/>
      <c r="D31" s="141"/>
      <c r="E31" s="136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90"/>
      <c r="B32" s="92" t="s">
        <v>122</v>
      </c>
      <c r="C32" s="128"/>
      <c r="D32" s="140"/>
      <c r="E32" s="81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35" t="s">
        <v>26</v>
      </c>
      <c r="B33" s="137" t="s">
        <v>105</v>
      </c>
      <c r="C33" s="128"/>
      <c r="D33" s="140"/>
      <c r="E33" s="81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92" t="s">
        <v>122</v>
      </c>
      <c r="C34" s="142"/>
      <c r="D34" s="143"/>
      <c r="E34" s="80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0" t="s">
        <v>32</v>
      </c>
      <c r="B36" s="210"/>
      <c r="C36" s="210"/>
      <c r="D36" s="21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0" t="s">
        <v>35</v>
      </c>
      <c r="C38" s="210"/>
      <c r="D38" s="210"/>
      <c r="E38" s="21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0" t="s">
        <v>34</v>
      </c>
      <c r="C39" s="210"/>
      <c r="D39" s="21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19">
    <mergeCell ref="K9:L9"/>
    <mergeCell ref="F9:F10"/>
    <mergeCell ref="G9:H9"/>
    <mergeCell ref="E9:E10"/>
    <mergeCell ref="B38:E38"/>
    <mergeCell ref="B39:D39"/>
    <mergeCell ref="A36:D36"/>
    <mergeCell ref="B9:C10"/>
    <mergeCell ref="I9:J9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D19" sqref="D19:D22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42</v>
      </c>
      <c r="B1" s="27" t="s">
        <v>39</v>
      </c>
      <c r="C1" s="27"/>
      <c r="E1" s="28">
        <v>50735</v>
      </c>
      <c r="F1" s="28"/>
      <c r="G1" s="28"/>
      <c r="H1" s="28"/>
      <c r="I1" s="331" t="s">
        <v>29</v>
      </c>
      <c r="J1" s="331"/>
      <c r="K1" s="331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55</v>
      </c>
      <c r="C2" s="27"/>
      <c r="D2" s="28"/>
      <c r="E2" s="28">
        <v>51975</v>
      </c>
      <c r="F2" s="28"/>
      <c r="G2" s="28"/>
      <c r="H2" s="28"/>
      <c r="I2" s="331" t="s">
        <v>2</v>
      </c>
      <c r="J2" s="331"/>
      <c r="K2" s="331"/>
      <c r="L2" s="28" t="s">
        <v>50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1" t="s">
        <v>3</v>
      </c>
      <c r="J3" s="331"/>
      <c r="K3" s="331"/>
      <c r="L3" s="28">
        <v>5</v>
      </c>
      <c r="M3" s="28"/>
      <c r="N3" s="28"/>
    </row>
    <row r="4" spans="1:14" s="34" customFormat="1" ht="15">
      <c r="A4" s="27" t="s">
        <v>4</v>
      </c>
      <c r="B4" s="28" t="s">
        <v>50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4"/>
      <c r="B10" s="218"/>
      <c r="C10" s="219"/>
      <c r="D10" s="202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72" t="s">
        <v>16</v>
      </c>
      <c r="B11" s="174" t="s">
        <v>97</v>
      </c>
      <c r="C11" s="138">
        <v>16620</v>
      </c>
      <c r="D11" s="139">
        <f>5.91+2.352+0.093</f>
        <v>8.355</v>
      </c>
      <c r="E11" s="216">
        <v>352</v>
      </c>
      <c r="F11" s="201">
        <v>22.89</v>
      </c>
      <c r="G11" s="215">
        <f>265.8*84</f>
        <v>22327.2</v>
      </c>
      <c r="H11" s="191">
        <v>12.33</v>
      </c>
      <c r="I11" s="7"/>
      <c r="J11" s="8"/>
      <c r="K11" s="7"/>
      <c r="L11" s="8"/>
      <c r="M11" s="7"/>
      <c r="N11" s="8"/>
    </row>
    <row r="12" spans="1:14" ht="16.5" customHeight="1">
      <c r="A12" s="373"/>
      <c r="B12" s="175" t="s">
        <v>98</v>
      </c>
      <c r="C12" s="129">
        <v>13020</v>
      </c>
      <c r="D12" s="147">
        <f>3.94+0.784+0.093</f>
        <v>4.817</v>
      </c>
      <c r="E12" s="219"/>
      <c r="F12" s="202"/>
      <c r="G12" s="317"/>
      <c r="H12" s="329"/>
      <c r="I12" s="7"/>
      <c r="J12" s="8"/>
      <c r="K12" s="7"/>
      <c r="L12" s="8"/>
      <c r="M12" s="7"/>
      <c r="N12" s="8"/>
    </row>
    <row r="13" spans="1:14" ht="16.5" customHeight="1">
      <c r="A13" s="373"/>
      <c r="B13" s="175" t="s">
        <v>122</v>
      </c>
      <c r="C13" s="129">
        <v>232</v>
      </c>
      <c r="D13" s="147">
        <v>145.317</v>
      </c>
      <c r="E13" s="219"/>
      <c r="F13" s="202"/>
      <c r="G13" s="317"/>
      <c r="H13" s="329"/>
      <c r="I13" s="7"/>
      <c r="J13" s="8"/>
      <c r="K13" s="7"/>
      <c r="L13" s="8"/>
      <c r="M13" s="7"/>
      <c r="N13" s="8"/>
    </row>
    <row r="14" spans="1:14" ht="13.5" customHeight="1" thickBot="1">
      <c r="A14" s="374"/>
      <c r="B14" s="176" t="s">
        <v>121</v>
      </c>
      <c r="C14" s="150">
        <v>8640</v>
      </c>
      <c r="D14" s="151">
        <v>1.197</v>
      </c>
      <c r="E14" s="178"/>
      <c r="F14" s="180"/>
      <c r="G14" s="184"/>
      <c r="H14" s="186"/>
      <c r="I14" s="7"/>
      <c r="J14" s="8"/>
      <c r="K14" s="7"/>
      <c r="L14" s="8"/>
      <c r="M14" s="7"/>
      <c r="N14" s="8"/>
    </row>
    <row r="15" spans="1:14" ht="12.75">
      <c r="A15" s="325" t="s">
        <v>17</v>
      </c>
      <c r="B15" s="174" t="s">
        <v>97</v>
      </c>
      <c r="C15" s="129">
        <v>15300</v>
      </c>
      <c r="D15" s="139">
        <f>5.91+2.352+0.093</f>
        <v>8.355</v>
      </c>
      <c r="E15" s="315">
        <f>201+119</f>
        <v>320</v>
      </c>
      <c r="F15" s="179">
        <v>22.89</v>
      </c>
      <c r="G15" s="183">
        <f>265.8*84</f>
        <v>22327.2</v>
      </c>
      <c r="H15" s="185">
        <v>12.33</v>
      </c>
      <c r="I15" s="14"/>
      <c r="J15" s="15"/>
      <c r="K15" s="14"/>
      <c r="L15" s="15"/>
      <c r="M15" s="14"/>
      <c r="N15" s="15"/>
    </row>
    <row r="16" spans="1:14" ht="12.75">
      <c r="A16" s="327"/>
      <c r="B16" s="175" t="s">
        <v>98</v>
      </c>
      <c r="C16" s="129">
        <v>6300</v>
      </c>
      <c r="D16" s="147">
        <f>3.94+0.784+0.093</f>
        <v>4.817</v>
      </c>
      <c r="E16" s="316"/>
      <c r="F16" s="202"/>
      <c r="G16" s="317"/>
      <c r="H16" s="329"/>
      <c r="I16" s="7"/>
      <c r="J16" s="8"/>
      <c r="K16" s="7"/>
      <c r="L16" s="8"/>
      <c r="M16" s="7"/>
      <c r="N16" s="8"/>
    </row>
    <row r="17" spans="1:14" ht="12.75">
      <c r="A17" s="327"/>
      <c r="B17" s="175" t="s">
        <v>122</v>
      </c>
      <c r="C17" s="129">
        <v>232</v>
      </c>
      <c r="D17" s="147">
        <v>145.317</v>
      </c>
      <c r="E17" s="316"/>
      <c r="F17" s="202"/>
      <c r="G17" s="317"/>
      <c r="H17" s="329"/>
      <c r="I17" s="7"/>
      <c r="J17" s="8"/>
      <c r="K17" s="7"/>
      <c r="L17" s="8"/>
      <c r="M17" s="7"/>
      <c r="N17" s="8"/>
    </row>
    <row r="18" spans="1:14" ht="14.25" customHeight="1" thickBot="1">
      <c r="A18" s="327"/>
      <c r="B18" s="176" t="s">
        <v>121</v>
      </c>
      <c r="C18" s="127">
        <f>7100+940</f>
        <v>8040</v>
      </c>
      <c r="D18" s="151">
        <v>1.197</v>
      </c>
      <c r="E18" s="322"/>
      <c r="F18" s="180"/>
      <c r="G18" s="184"/>
      <c r="H18" s="186"/>
      <c r="I18" s="7"/>
      <c r="J18" s="8"/>
      <c r="K18" s="7"/>
      <c r="L18" s="8"/>
      <c r="M18" s="7"/>
      <c r="N18" s="8"/>
    </row>
    <row r="19" spans="1:14" ht="14.25" customHeight="1">
      <c r="A19" s="327" t="s">
        <v>18</v>
      </c>
      <c r="B19" s="174" t="s">
        <v>97</v>
      </c>
      <c r="C19" s="128">
        <v>18060</v>
      </c>
      <c r="D19" s="139">
        <f>5.91+2.352+0.093</f>
        <v>8.355</v>
      </c>
      <c r="E19" s="315">
        <f>289+135</f>
        <v>424</v>
      </c>
      <c r="F19" s="179">
        <v>22.89</v>
      </c>
      <c r="G19" s="183">
        <f>265.8*84</f>
        <v>22327.2</v>
      </c>
      <c r="H19" s="185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27"/>
      <c r="B20" s="175" t="s">
        <v>98</v>
      </c>
      <c r="C20" s="129">
        <v>8100</v>
      </c>
      <c r="D20" s="147">
        <f>3.94+0.784+0.093</f>
        <v>4.817</v>
      </c>
      <c r="E20" s="316"/>
      <c r="F20" s="202"/>
      <c r="G20" s="317"/>
      <c r="H20" s="329"/>
      <c r="I20" s="7"/>
      <c r="J20" s="8"/>
      <c r="K20" s="7"/>
      <c r="L20" s="8"/>
      <c r="M20" s="7"/>
      <c r="N20" s="8"/>
    </row>
    <row r="21" spans="1:14" ht="14.25" customHeight="1">
      <c r="A21" s="327"/>
      <c r="B21" s="175" t="s">
        <v>122</v>
      </c>
      <c r="C21" s="129">
        <v>232</v>
      </c>
      <c r="D21" s="147">
        <v>145.317</v>
      </c>
      <c r="E21" s="316"/>
      <c r="F21" s="202"/>
      <c r="G21" s="317"/>
      <c r="H21" s="329"/>
      <c r="I21" s="7"/>
      <c r="J21" s="8"/>
      <c r="K21" s="7"/>
      <c r="L21" s="8"/>
      <c r="M21" s="7"/>
      <c r="N21" s="8"/>
    </row>
    <row r="22" spans="1:14" ht="13.5" thickBot="1">
      <c r="A22" s="327"/>
      <c r="B22" s="176" t="s">
        <v>121</v>
      </c>
      <c r="C22" s="127">
        <v>8580</v>
      </c>
      <c r="D22" s="151">
        <v>1.197</v>
      </c>
      <c r="E22" s="322"/>
      <c r="F22" s="180"/>
      <c r="G22" s="184"/>
      <c r="H22" s="186"/>
      <c r="I22" s="7"/>
      <c r="J22" s="8"/>
      <c r="K22" s="7"/>
      <c r="L22" s="8"/>
      <c r="M22" s="7"/>
      <c r="N22" s="8"/>
    </row>
    <row r="23" spans="1:14" ht="14.25" customHeight="1">
      <c r="A23" s="327" t="s">
        <v>19</v>
      </c>
      <c r="B23" s="14" t="s">
        <v>97</v>
      </c>
      <c r="C23" s="128"/>
      <c r="D23" s="15"/>
      <c r="E23" s="315"/>
      <c r="F23" s="179"/>
      <c r="G23" s="183"/>
      <c r="H23" s="185"/>
      <c r="I23" s="14"/>
      <c r="J23" s="15"/>
      <c r="K23" s="14"/>
      <c r="L23" s="15"/>
      <c r="M23" s="14"/>
      <c r="N23" s="15"/>
    </row>
    <row r="24" spans="1:14" ht="14.25" customHeight="1">
      <c r="A24" s="327"/>
      <c r="B24" s="7"/>
      <c r="C24" s="129"/>
      <c r="D24" s="8"/>
      <c r="E24" s="316"/>
      <c r="F24" s="202"/>
      <c r="G24" s="317"/>
      <c r="H24" s="329"/>
      <c r="I24" s="7"/>
      <c r="J24" s="8"/>
      <c r="K24" s="7"/>
      <c r="L24" s="8"/>
      <c r="M24" s="7"/>
      <c r="N24" s="8"/>
    </row>
    <row r="25" spans="1:14" ht="14.25" customHeight="1">
      <c r="A25" s="327"/>
      <c r="B25" s="7"/>
      <c r="C25" s="129"/>
      <c r="D25" s="8"/>
      <c r="E25" s="316"/>
      <c r="F25" s="202"/>
      <c r="G25" s="317"/>
      <c r="H25" s="329"/>
      <c r="I25" s="7"/>
      <c r="J25" s="8"/>
      <c r="K25" s="7"/>
      <c r="L25" s="8"/>
      <c r="M25" s="7"/>
      <c r="N25" s="8"/>
    </row>
    <row r="26" spans="1:14" ht="12.75">
      <c r="A26" s="327"/>
      <c r="B26" s="21" t="s">
        <v>98</v>
      </c>
      <c r="C26" s="127"/>
      <c r="D26" s="22"/>
      <c r="E26" s="322"/>
      <c r="F26" s="180"/>
      <c r="G26" s="184"/>
      <c r="H26" s="186"/>
      <c r="I26" s="7"/>
      <c r="J26" s="8"/>
      <c r="K26" s="7"/>
      <c r="L26" s="8"/>
      <c r="M26" s="7"/>
      <c r="N26" s="8"/>
    </row>
    <row r="27" spans="1:14" ht="12.75" customHeight="1">
      <c r="A27" s="313" t="s">
        <v>20</v>
      </c>
      <c r="B27" s="14" t="s">
        <v>110</v>
      </c>
      <c r="C27" s="128"/>
      <c r="D27" s="15"/>
      <c r="E27" s="315"/>
      <c r="F27" s="179"/>
      <c r="G27" s="183"/>
      <c r="H27" s="179"/>
      <c r="I27" s="14"/>
      <c r="J27" s="15"/>
      <c r="K27" s="14"/>
      <c r="L27" s="15"/>
      <c r="M27" s="14"/>
      <c r="N27" s="15"/>
    </row>
    <row r="28" spans="1:14" ht="12.75" customHeight="1">
      <c r="A28" s="314"/>
      <c r="B28" s="7" t="s">
        <v>111</v>
      </c>
      <c r="C28" s="129"/>
      <c r="D28" s="8"/>
      <c r="E28" s="316"/>
      <c r="F28" s="202"/>
      <c r="G28" s="317"/>
      <c r="H28" s="202"/>
      <c r="I28" s="7"/>
      <c r="J28" s="8"/>
      <c r="K28" s="7"/>
      <c r="L28" s="8"/>
      <c r="M28" s="7"/>
      <c r="N28" s="8"/>
    </row>
    <row r="29" spans="1:14" ht="12.75" customHeight="1">
      <c r="A29" s="314"/>
      <c r="B29" s="7" t="s">
        <v>112</v>
      </c>
      <c r="C29" s="129"/>
      <c r="D29" s="8"/>
      <c r="E29" s="316"/>
      <c r="F29" s="202"/>
      <c r="G29" s="317"/>
      <c r="H29" s="202"/>
      <c r="I29" s="7"/>
      <c r="J29" s="8"/>
      <c r="K29" s="7"/>
      <c r="L29" s="8"/>
      <c r="M29" s="7"/>
      <c r="N29" s="8"/>
    </row>
    <row r="30" spans="1:14" ht="12.75" customHeight="1">
      <c r="A30" s="314"/>
      <c r="B30" s="7" t="s">
        <v>113</v>
      </c>
      <c r="C30" s="129"/>
      <c r="D30" s="8"/>
      <c r="E30" s="316"/>
      <c r="F30" s="202"/>
      <c r="G30" s="317"/>
      <c r="H30" s="202"/>
      <c r="I30" s="7"/>
      <c r="J30" s="8"/>
      <c r="K30" s="7"/>
      <c r="L30" s="8"/>
      <c r="M30" s="7"/>
      <c r="N30" s="8"/>
    </row>
    <row r="31" spans="1:14" ht="12.75" customHeight="1">
      <c r="A31" s="313" t="s">
        <v>71</v>
      </c>
      <c r="B31" s="14" t="s">
        <v>114</v>
      </c>
      <c r="C31" s="128"/>
      <c r="D31" s="15"/>
      <c r="E31" s="315"/>
      <c r="F31" s="179"/>
      <c r="G31" s="183"/>
      <c r="H31" s="179"/>
      <c r="I31" s="14"/>
      <c r="J31" s="15"/>
      <c r="K31" s="14"/>
      <c r="L31" s="15"/>
      <c r="M31" s="14"/>
      <c r="N31" s="15"/>
    </row>
    <row r="32" spans="1:14" ht="12.75" customHeight="1">
      <c r="A32" s="314"/>
      <c r="B32" s="7" t="s">
        <v>115</v>
      </c>
      <c r="C32" s="129"/>
      <c r="D32" s="8"/>
      <c r="E32" s="316"/>
      <c r="F32" s="202"/>
      <c r="G32" s="317"/>
      <c r="H32" s="202"/>
      <c r="I32" s="7"/>
      <c r="J32" s="8"/>
      <c r="K32" s="7"/>
      <c r="L32" s="8"/>
      <c r="M32" s="7"/>
      <c r="N32" s="8"/>
    </row>
    <row r="33" spans="1:14" ht="12.75" customHeight="1">
      <c r="A33" s="314"/>
      <c r="B33" s="7" t="s">
        <v>112</v>
      </c>
      <c r="C33" s="129"/>
      <c r="D33" s="8"/>
      <c r="E33" s="316"/>
      <c r="F33" s="202"/>
      <c r="G33" s="317"/>
      <c r="H33" s="202"/>
      <c r="I33" s="7"/>
      <c r="J33" s="8"/>
      <c r="K33" s="7"/>
      <c r="L33" s="8"/>
      <c r="M33" s="7"/>
      <c r="N33" s="8"/>
    </row>
    <row r="34" spans="1:14" ht="12.75" customHeight="1">
      <c r="A34" s="314"/>
      <c r="B34" s="7" t="s">
        <v>113</v>
      </c>
      <c r="C34" s="129"/>
      <c r="D34" s="8"/>
      <c r="E34" s="316"/>
      <c r="F34" s="202"/>
      <c r="G34" s="317"/>
      <c r="H34" s="202"/>
      <c r="I34" s="7"/>
      <c r="J34" s="8"/>
      <c r="K34" s="7"/>
      <c r="L34" s="8"/>
      <c r="M34" s="7"/>
      <c r="N34" s="8"/>
    </row>
    <row r="35" spans="1:14" ht="15" customHeight="1">
      <c r="A35" s="313" t="s">
        <v>72</v>
      </c>
      <c r="B35" s="14" t="s">
        <v>114</v>
      </c>
      <c r="C35" s="14"/>
      <c r="D35" s="15"/>
      <c r="E35" s="315"/>
      <c r="F35" s="179"/>
      <c r="G35" s="183"/>
      <c r="H35" s="179"/>
      <c r="I35" s="14"/>
      <c r="J35" s="15"/>
      <c r="K35" s="14"/>
      <c r="L35" s="15"/>
      <c r="M35" s="14"/>
      <c r="N35" s="15"/>
    </row>
    <row r="36" spans="1:14" ht="15" customHeight="1">
      <c r="A36" s="314"/>
      <c r="B36" s="7" t="s">
        <v>115</v>
      </c>
      <c r="C36" s="7"/>
      <c r="D36" s="8"/>
      <c r="E36" s="316"/>
      <c r="F36" s="202"/>
      <c r="G36" s="317"/>
      <c r="H36" s="202"/>
      <c r="I36" s="7"/>
      <c r="J36" s="8"/>
      <c r="K36" s="7"/>
      <c r="L36" s="8"/>
      <c r="M36" s="7"/>
      <c r="N36" s="8"/>
    </row>
    <row r="37" spans="1:14" ht="15" customHeight="1">
      <c r="A37" s="314"/>
      <c r="B37" s="7" t="s">
        <v>112</v>
      </c>
      <c r="C37" s="7"/>
      <c r="D37" s="8"/>
      <c r="E37" s="316"/>
      <c r="F37" s="202"/>
      <c r="G37" s="317"/>
      <c r="H37" s="202"/>
      <c r="I37" s="7"/>
      <c r="J37" s="8"/>
      <c r="K37" s="7"/>
      <c r="L37" s="8"/>
      <c r="M37" s="7"/>
      <c r="N37" s="8"/>
    </row>
    <row r="38" spans="1:14" ht="15" customHeight="1">
      <c r="A38" s="325"/>
      <c r="B38" s="7" t="s">
        <v>113</v>
      </c>
      <c r="C38" s="7"/>
      <c r="D38" s="22"/>
      <c r="E38" s="322"/>
      <c r="F38" s="180"/>
      <c r="G38" s="184"/>
      <c r="H38" s="180"/>
      <c r="I38" s="21"/>
      <c r="J38" s="22"/>
      <c r="K38" s="21"/>
      <c r="L38" s="22"/>
      <c r="M38" s="21"/>
      <c r="N38" s="22"/>
    </row>
    <row r="39" spans="1:14" ht="15" customHeight="1">
      <c r="A39" s="313" t="s">
        <v>22</v>
      </c>
      <c r="B39" s="14" t="s">
        <v>114</v>
      </c>
      <c r="C39" s="128"/>
      <c r="D39" s="15"/>
      <c r="E39" s="315"/>
      <c r="F39" s="179"/>
      <c r="G39" s="183"/>
      <c r="H39" s="179"/>
      <c r="I39" s="21"/>
      <c r="J39" s="22"/>
      <c r="K39" s="21"/>
      <c r="L39" s="22"/>
      <c r="M39" s="21"/>
      <c r="N39" s="22"/>
    </row>
    <row r="40" spans="1:14" ht="15" customHeight="1">
      <c r="A40" s="314"/>
      <c r="B40" s="7" t="s">
        <v>115</v>
      </c>
      <c r="C40" s="129"/>
      <c r="D40" s="8"/>
      <c r="E40" s="316"/>
      <c r="F40" s="202"/>
      <c r="G40" s="317"/>
      <c r="H40" s="202"/>
      <c r="I40" s="21"/>
      <c r="J40" s="22"/>
      <c r="K40" s="21"/>
      <c r="L40" s="22"/>
      <c r="M40" s="21"/>
      <c r="N40" s="22"/>
    </row>
    <row r="41" spans="1:14" ht="15" customHeight="1">
      <c r="A41" s="314"/>
      <c r="B41" s="7" t="s">
        <v>112</v>
      </c>
      <c r="C41" s="129"/>
      <c r="D41" s="8"/>
      <c r="E41" s="316"/>
      <c r="F41" s="202"/>
      <c r="G41" s="317"/>
      <c r="H41" s="202"/>
      <c r="I41" s="21"/>
      <c r="J41" s="22"/>
      <c r="K41" s="21"/>
      <c r="L41" s="22"/>
      <c r="M41" s="21"/>
      <c r="N41" s="22"/>
    </row>
    <row r="42" spans="1:14" ht="15" customHeight="1">
      <c r="A42" s="325"/>
      <c r="B42" s="7" t="s">
        <v>113</v>
      </c>
      <c r="C42" s="144"/>
      <c r="D42" s="22"/>
      <c r="E42" s="322"/>
      <c r="F42" s="180"/>
      <c r="G42" s="184"/>
      <c r="H42" s="180"/>
      <c r="I42" s="21"/>
      <c r="J42" s="22"/>
      <c r="K42" s="21"/>
      <c r="L42" s="22"/>
      <c r="M42" s="21"/>
      <c r="N42" s="22"/>
    </row>
    <row r="43" spans="1:14" ht="15" customHeight="1">
      <c r="A43" s="313" t="s">
        <v>23</v>
      </c>
      <c r="B43" s="14" t="s">
        <v>97</v>
      </c>
      <c r="C43" s="128"/>
      <c r="D43" s="15"/>
      <c r="E43" s="315"/>
      <c r="F43" s="179"/>
      <c r="G43" s="183"/>
      <c r="H43" s="179"/>
      <c r="I43" s="21"/>
      <c r="J43" s="22"/>
      <c r="K43" s="21"/>
      <c r="L43" s="22"/>
      <c r="M43" s="21"/>
      <c r="N43" s="22"/>
    </row>
    <row r="44" spans="1:14" ht="15" customHeight="1">
      <c r="A44" s="314"/>
      <c r="B44" s="7" t="s">
        <v>98</v>
      </c>
      <c r="C44" s="129"/>
      <c r="D44" s="8"/>
      <c r="E44" s="316"/>
      <c r="F44" s="202"/>
      <c r="G44" s="317"/>
      <c r="H44" s="202"/>
      <c r="I44" s="21"/>
      <c r="J44" s="22"/>
      <c r="K44" s="21"/>
      <c r="L44" s="22"/>
      <c r="M44" s="21"/>
      <c r="N44" s="22"/>
    </row>
    <row r="45" spans="1:14" ht="12.75">
      <c r="A45" s="325"/>
      <c r="B45" s="75"/>
      <c r="C45" s="144"/>
      <c r="D45" s="22"/>
      <c r="E45" s="322"/>
      <c r="F45" s="180"/>
      <c r="G45" s="184"/>
      <c r="H45" s="180"/>
      <c r="I45" s="4"/>
      <c r="J45" s="5"/>
      <c r="K45" s="4"/>
      <c r="L45" s="5"/>
      <c r="M45" s="4"/>
      <c r="N45" s="5"/>
    </row>
    <row r="46" spans="1:14" ht="15" customHeight="1">
      <c r="A46" s="314" t="s">
        <v>24</v>
      </c>
      <c r="B46" s="14" t="s">
        <v>97</v>
      </c>
      <c r="C46" s="128"/>
      <c r="D46" s="15"/>
      <c r="E46" s="315"/>
      <c r="F46" s="179"/>
      <c r="G46" s="183"/>
      <c r="H46" s="179"/>
      <c r="I46" s="4"/>
      <c r="J46" s="5"/>
      <c r="K46" s="4"/>
      <c r="L46" s="5"/>
      <c r="M46" s="4"/>
      <c r="N46" s="5"/>
    </row>
    <row r="47" spans="1:14" ht="15" customHeight="1">
      <c r="A47" s="314"/>
      <c r="B47" s="7" t="s">
        <v>98</v>
      </c>
      <c r="C47" s="129"/>
      <c r="D47" s="8"/>
      <c r="E47" s="316"/>
      <c r="F47" s="202"/>
      <c r="G47" s="317"/>
      <c r="H47" s="202"/>
      <c r="I47" s="4"/>
      <c r="J47" s="5"/>
      <c r="K47" s="4"/>
      <c r="L47" s="5"/>
      <c r="M47" s="4"/>
      <c r="N47" s="5"/>
    </row>
    <row r="48" spans="1:14" ht="12.75">
      <c r="A48" s="325"/>
      <c r="B48" s="75"/>
      <c r="C48" s="144"/>
      <c r="D48" s="22"/>
      <c r="E48" s="322"/>
      <c r="F48" s="180"/>
      <c r="G48" s="184"/>
      <c r="H48" s="180"/>
      <c r="I48" s="4"/>
      <c r="J48" s="5"/>
      <c r="K48" s="4"/>
      <c r="L48" s="5"/>
      <c r="M48" s="4"/>
      <c r="N48" s="5"/>
    </row>
    <row r="49" spans="1:14" ht="12.75">
      <c r="A49" s="313" t="s">
        <v>25</v>
      </c>
      <c r="B49" s="14" t="s">
        <v>97</v>
      </c>
      <c r="C49" s="128"/>
      <c r="D49" s="15"/>
      <c r="E49" s="315"/>
      <c r="F49" s="179"/>
      <c r="G49" s="183"/>
      <c r="H49" s="179"/>
      <c r="I49" s="4"/>
      <c r="J49" s="5"/>
      <c r="K49" s="4"/>
      <c r="L49" s="5"/>
      <c r="M49" s="4"/>
      <c r="N49" s="5"/>
    </row>
    <row r="50" spans="1:14" ht="15" customHeight="1">
      <c r="A50" s="314"/>
      <c r="B50" s="7" t="s">
        <v>98</v>
      </c>
      <c r="C50" s="129"/>
      <c r="D50" s="8"/>
      <c r="E50" s="316"/>
      <c r="F50" s="202"/>
      <c r="G50" s="317"/>
      <c r="H50" s="202"/>
      <c r="I50" s="4"/>
      <c r="J50" s="5"/>
      <c r="K50" s="4"/>
      <c r="L50" s="5"/>
      <c r="M50" s="4"/>
      <c r="N50" s="5"/>
    </row>
    <row r="51" spans="1:14" ht="12.75">
      <c r="A51" s="325"/>
      <c r="B51" s="75"/>
      <c r="C51" s="145"/>
      <c r="D51" s="22"/>
      <c r="E51" s="322"/>
      <c r="F51" s="180"/>
      <c r="G51" s="184"/>
      <c r="H51" s="180"/>
      <c r="I51" s="4"/>
      <c r="J51" s="5"/>
      <c r="K51" s="4"/>
      <c r="L51" s="5"/>
      <c r="M51" s="4"/>
      <c r="N51" s="5"/>
    </row>
    <row r="52" spans="1:14" ht="12.75">
      <c r="A52" s="181" t="s">
        <v>26</v>
      </c>
      <c r="B52" s="83" t="s">
        <v>97</v>
      </c>
      <c r="C52" s="129"/>
      <c r="D52" s="99"/>
      <c r="E52" s="315"/>
      <c r="F52" s="179"/>
      <c r="G52" s="183"/>
      <c r="H52" s="179"/>
      <c r="I52" s="14"/>
      <c r="J52" s="15"/>
      <c r="K52" s="14"/>
      <c r="L52" s="15"/>
      <c r="M52" s="14"/>
      <c r="N52" s="15"/>
    </row>
    <row r="53" spans="1:14" ht="15" customHeight="1">
      <c r="A53" s="332"/>
      <c r="B53" s="83" t="s">
        <v>98</v>
      </c>
      <c r="C53" s="129"/>
      <c r="D53" s="8"/>
      <c r="E53" s="316"/>
      <c r="F53" s="202"/>
      <c r="G53" s="317"/>
      <c r="H53" s="202"/>
      <c r="I53" s="14"/>
      <c r="J53" s="15"/>
      <c r="K53" s="14"/>
      <c r="L53" s="15"/>
      <c r="M53" s="14"/>
      <c r="N53" s="15"/>
    </row>
    <row r="54" spans="1:14" ht="13.5" thickBot="1">
      <c r="A54" s="220"/>
      <c r="B54" s="86"/>
      <c r="C54" s="146"/>
      <c r="D54" s="22"/>
      <c r="E54" s="207"/>
      <c r="F54" s="208"/>
      <c r="G54" s="222"/>
      <c r="H54" s="208"/>
      <c r="I54" s="2"/>
      <c r="J54" s="3"/>
      <c r="K54" s="2"/>
      <c r="L54" s="3"/>
      <c r="M54" s="2"/>
      <c r="N54" s="3"/>
    </row>
    <row r="55" spans="1:14" ht="13.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7" customFormat="1" ht="12.75">
      <c r="A56" s="210" t="s">
        <v>32</v>
      </c>
      <c r="B56" s="210"/>
      <c r="C56" s="210"/>
      <c r="D56" s="211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32" t="s">
        <v>33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10" t="s">
        <v>35</v>
      </c>
      <c r="C58" s="210"/>
      <c r="D58" s="210"/>
      <c r="E58" s="211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210" t="s">
        <v>34</v>
      </c>
      <c r="C59" s="210"/>
      <c r="D59" s="210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4.25">
      <c r="A60" s="26"/>
      <c r="B60" s="26"/>
      <c r="C60" s="26"/>
      <c r="D60" s="26"/>
      <c r="E60" s="26"/>
      <c r="F60" s="26"/>
      <c r="G60" s="26"/>
      <c r="H60" s="1"/>
      <c r="I60" s="1"/>
      <c r="J60" s="1"/>
      <c r="K60" s="1"/>
      <c r="L60" s="1"/>
      <c r="M60" s="1"/>
      <c r="N60" s="1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</sheetData>
  <sheetProtection/>
  <mergeCells count="79">
    <mergeCell ref="H52:H54"/>
    <mergeCell ref="A52:A54"/>
    <mergeCell ref="E52:E54"/>
    <mergeCell ref="F52:F54"/>
    <mergeCell ref="G52:G54"/>
    <mergeCell ref="H49:H51"/>
    <mergeCell ref="A49:A51"/>
    <mergeCell ref="E49:E51"/>
    <mergeCell ref="F49:F51"/>
    <mergeCell ref="H39:H42"/>
    <mergeCell ref="E39:E42"/>
    <mergeCell ref="F39:F42"/>
    <mergeCell ref="H43:H45"/>
    <mergeCell ref="A43:A45"/>
    <mergeCell ref="E43:E45"/>
    <mergeCell ref="F43:F45"/>
    <mergeCell ref="A35:A38"/>
    <mergeCell ref="E35:E38"/>
    <mergeCell ref="F35:F38"/>
    <mergeCell ref="G35:G38"/>
    <mergeCell ref="G49:G51"/>
    <mergeCell ref="A39:A42"/>
    <mergeCell ref="G39:G42"/>
    <mergeCell ref="I1:K1"/>
    <mergeCell ref="I2:K2"/>
    <mergeCell ref="I3:K3"/>
    <mergeCell ref="K9:L9"/>
    <mergeCell ref="A27:A30"/>
    <mergeCell ref="E27:E30"/>
    <mergeCell ref="F27:F30"/>
    <mergeCell ref="G27:G30"/>
    <mergeCell ref="B9:C10"/>
    <mergeCell ref="M9:N9"/>
    <mergeCell ref="A56:D56"/>
    <mergeCell ref="A6:N7"/>
    <mergeCell ref="A8:A10"/>
    <mergeCell ref="B8:D8"/>
    <mergeCell ref="E8:F8"/>
    <mergeCell ref="G8:N8"/>
    <mergeCell ref="D9:D10"/>
    <mergeCell ref="A19:A22"/>
    <mergeCell ref="E11:E14"/>
    <mergeCell ref="B59:D59"/>
    <mergeCell ref="A11:A14"/>
    <mergeCell ref="I9:J9"/>
    <mergeCell ref="E9:E10"/>
    <mergeCell ref="F9:F10"/>
    <mergeCell ref="G9:H9"/>
    <mergeCell ref="A15:A18"/>
    <mergeCell ref="A23:A26"/>
    <mergeCell ref="H27:H30"/>
    <mergeCell ref="H35:H38"/>
    <mergeCell ref="F11:F14"/>
    <mergeCell ref="E15:E18"/>
    <mergeCell ref="F15:F18"/>
    <mergeCell ref="E19:E22"/>
    <mergeCell ref="F19:F22"/>
    <mergeCell ref="B58:E58"/>
    <mergeCell ref="G11:G14"/>
    <mergeCell ref="H11:H14"/>
    <mergeCell ref="H15:H18"/>
    <mergeCell ref="G15:G18"/>
    <mergeCell ref="G19:G22"/>
    <mergeCell ref="H19:H22"/>
    <mergeCell ref="H31:H34"/>
    <mergeCell ref="A31:A34"/>
    <mergeCell ref="E31:E34"/>
    <mergeCell ref="F31:F34"/>
    <mergeCell ref="G31:G34"/>
    <mergeCell ref="F23:F26"/>
    <mergeCell ref="E23:E26"/>
    <mergeCell ref="G23:G26"/>
    <mergeCell ref="H23:H26"/>
    <mergeCell ref="G43:G45"/>
    <mergeCell ref="H46:H48"/>
    <mergeCell ref="A46:A48"/>
    <mergeCell ref="E46:E48"/>
    <mergeCell ref="F46:F48"/>
    <mergeCell ref="G46:G48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4">
      <selection activeCell="G27" sqref="G27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42</v>
      </c>
      <c r="B1" s="27" t="s">
        <v>51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66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66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50</v>
      </c>
      <c r="L3" s="28"/>
      <c r="M3" s="28"/>
    </row>
    <row r="4" spans="1:14" s="34" customFormat="1" ht="15" customHeight="1">
      <c r="A4" s="27" t="s">
        <v>4</v>
      </c>
      <c r="B4" s="27" t="s">
        <v>67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5" customHeight="1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5" customHeight="1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5" customHeight="1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5" customHeight="1" thickTop="1">
      <c r="A9" s="204"/>
      <c r="B9" s="206" t="s">
        <v>8</v>
      </c>
      <c r="C9" s="95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customHeight="1" thickBot="1">
      <c r="A10" s="205"/>
      <c r="B10" s="316"/>
      <c r="C10" s="129"/>
      <c r="D10" s="202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" customHeight="1" thickTop="1">
      <c r="A11" s="209" t="s">
        <v>16</v>
      </c>
      <c r="B11" s="165" t="s">
        <v>103</v>
      </c>
      <c r="C11" s="165">
        <f>47+48</f>
        <v>95</v>
      </c>
      <c r="D11" s="165">
        <f>5.91+2.971+0.093</f>
        <v>8.974</v>
      </c>
      <c r="E11" s="97"/>
      <c r="F11" s="6"/>
      <c r="G11" s="9"/>
      <c r="H11" s="10"/>
      <c r="I11" s="7"/>
      <c r="J11" s="8"/>
      <c r="K11" s="7"/>
      <c r="L11" s="8"/>
      <c r="M11" s="7"/>
      <c r="N11" s="8"/>
    </row>
    <row r="12" spans="1:14" ht="15" customHeight="1">
      <c r="A12" s="182"/>
      <c r="B12" s="166" t="s">
        <v>120</v>
      </c>
      <c r="C12" s="166">
        <v>17.25</v>
      </c>
      <c r="D12" s="166">
        <v>45.412</v>
      </c>
      <c r="E12" s="94"/>
      <c r="F12" s="22"/>
      <c r="G12" s="12"/>
      <c r="H12" s="17"/>
      <c r="I12" s="7"/>
      <c r="J12" s="8"/>
      <c r="K12" s="7"/>
      <c r="L12" s="8"/>
      <c r="M12" s="7"/>
      <c r="N12" s="8"/>
    </row>
    <row r="13" spans="1:14" ht="15" customHeight="1">
      <c r="A13" s="181" t="s">
        <v>17</v>
      </c>
      <c r="B13" s="165" t="s">
        <v>103</v>
      </c>
      <c r="C13" s="165">
        <v>1316</v>
      </c>
      <c r="D13" s="165">
        <v>8.974</v>
      </c>
      <c r="E13" s="93"/>
      <c r="F13" s="8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332"/>
      <c r="B14" s="165" t="s">
        <v>104</v>
      </c>
      <c r="C14" s="165">
        <v>14</v>
      </c>
      <c r="D14" s="165">
        <f>3.94+2.971+0.093</f>
        <v>7.004</v>
      </c>
      <c r="E14" s="93"/>
      <c r="F14" s="8"/>
      <c r="G14" s="12"/>
      <c r="H14" s="17"/>
      <c r="I14" s="7"/>
      <c r="J14" s="8"/>
      <c r="K14" s="7"/>
      <c r="L14" s="8"/>
      <c r="M14" s="7"/>
      <c r="N14" s="8"/>
    </row>
    <row r="15" spans="1:14" ht="15" customHeight="1">
      <c r="A15" s="182"/>
      <c r="B15" s="165" t="s">
        <v>122</v>
      </c>
      <c r="C15" s="165">
        <v>17.25</v>
      </c>
      <c r="D15" s="165">
        <v>45.412</v>
      </c>
      <c r="E15" s="81"/>
      <c r="F15" s="16"/>
      <c r="G15" s="11"/>
      <c r="H15" s="13"/>
      <c r="I15" s="4"/>
      <c r="J15" s="5"/>
      <c r="K15" s="4"/>
      <c r="L15" s="5"/>
      <c r="M15" s="4"/>
      <c r="N15" s="5"/>
    </row>
    <row r="16" spans="1:14" ht="15" customHeight="1">
      <c r="A16" s="181" t="s">
        <v>18</v>
      </c>
      <c r="B16" s="165" t="s">
        <v>103</v>
      </c>
      <c r="C16" s="165">
        <v>1170</v>
      </c>
      <c r="D16" s="165">
        <v>8.974</v>
      </c>
      <c r="E16" s="81"/>
      <c r="F16" s="16"/>
      <c r="G16" s="11"/>
      <c r="H16" s="13" t="s">
        <v>116</v>
      </c>
      <c r="I16" s="4"/>
      <c r="J16" s="5"/>
      <c r="K16" s="4"/>
      <c r="L16" s="5"/>
      <c r="M16" s="4"/>
      <c r="N16" s="5"/>
    </row>
    <row r="17" spans="1:14" ht="15" customHeight="1">
      <c r="A17" s="332"/>
      <c r="B17" s="166" t="s">
        <v>104</v>
      </c>
      <c r="C17" s="165">
        <v>0</v>
      </c>
      <c r="D17" s="165">
        <v>0</v>
      </c>
      <c r="E17" s="81"/>
      <c r="F17" s="16"/>
      <c r="G17" s="11"/>
      <c r="H17" s="13"/>
      <c r="I17" s="4"/>
      <c r="J17" s="5"/>
      <c r="K17" s="4"/>
      <c r="L17" s="5"/>
      <c r="M17" s="4"/>
      <c r="N17" s="5"/>
    </row>
    <row r="18" spans="1:14" ht="15" customHeight="1">
      <c r="A18" s="332"/>
      <c r="B18" s="165" t="s">
        <v>122</v>
      </c>
      <c r="C18" s="165">
        <v>34.5</v>
      </c>
      <c r="D18" s="165">
        <v>45.412</v>
      </c>
      <c r="E18" s="81"/>
      <c r="F18" s="16"/>
      <c r="G18" s="11"/>
      <c r="H18" s="13"/>
      <c r="I18" s="4"/>
      <c r="J18" s="5"/>
      <c r="K18" s="4"/>
      <c r="L18" s="5"/>
      <c r="M18" s="4"/>
      <c r="N18" s="5"/>
    </row>
    <row r="19" spans="1:14" ht="15" customHeight="1">
      <c r="A19" s="375" t="s">
        <v>19</v>
      </c>
      <c r="B19" s="165" t="s">
        <v>103</v>
      </c>
      <c r="C19" s="133"/>
      <c r="D19" s="141"/>
      <c r="E19" s="136"/>
      <c r="F19" s="5"/>
      <c r="G19" s="4"/>
      <c r="H19" s="5"/>
      <c r="I19" s="4"/>
      <c r="J19" s="5"/>
      <c r="K19" s="4"/>
      <c r="L19" s="5"/>
      <c r="M19" s="4"/>
      <c r="N19" s="5"/>
    </row>
    <row r="20" spans="1:14" ht="15" customHeight="1">
      <c r="A20" s="376"/>
      <c r="B20" s="166" t="s">
        <v>104</v>
      </c>
      <c r="C20" s="133"/>
      <c r="D20" s="141"/>
      <c r="E20" s="136"/>
      <c r="F20" s="5"/>
      <c r="G20" s="4"/>
      <c r="H20" s="5"/>
      <c r="I20" s="4"/>
      <c r="J20" s="5"/>
      <c r="K20" s="4"/>
      <c r="L20" s="5"/>
      <c r="M20" s="4"/>
      <c r="N20" s="5"/>
    </row>
    <row r="21" spans="1:14" ht="15" customHeight="1">
      <c r="A21" s="377"/>
      <c r="B21" s="165" t="s">
        <v>122</v>
      </c>
      <c r="C21" s="133"/>
      <c r="D21" s="141"/>
      <c r="E21" s="136"/>
      <c r="F21" s="5"/>
      <c r="G21" s="4"/>
      <c r="H21" s="5"/>
      <c r="I21" s="4"/>
      <c r="J21" s="5"/>
      <c r="K21" s="4"/>
      <c r="L21" s="5"/>
      <c r="M21" s="4"/>
      <c r="N21" s="5"/>
    </row>
    <row r="22" spans="1:14" ht="15" customHeight="1">
      <c r="A22" s="375" t="s">
        <v>20</v>
      </c>
      <c r="B22" s="165" t="s">
        <v>103</v>
      </c>
      <c r="C22" s="133"/>
      <c r="D22" s="141"/>
      <c r="E22" s="136"/>
      <c r="F22" s="5"/>
      <c r="G22" s="4"/>
      <c r="H22" s="5"/>
      <c r="I22" s="4"/>
      <c r="J22" s="5"/>
      <c r="K22" s="4"/>
      <c r="L22" s="5"/>
      <c r="M22" s="4"/>
      <c r="N22" s="5"/>
    </row>
    <row r="23" spans="1:14" ht="15" customHeight="1">
      <c r="A23" s="376"/>
      <c r="B23" s="166" t="s">
        <v>104</v>
      </c>
      <c r="C23" s="133"/>
      <c r="D23" s="141"/>
      <c r="E23" s="136"/>
      <c r="F23" s="5"/>
      <c r="G23" s="4"/>
      <c r="H23" s="5"/>
      <c r="I23" s="4"/>
      <c r="J23" s="5"/>
      <c r="K23" s="4"/>
      <c r="L23" s="5"/>
      <c r="M23" s="4"/>
      <c r="N23" s="5"/>
    </row>
    <row r="24" spans="1:14" ht="15" customHeight="1">
      <c r="A24" s="377"/>
      <c r="B24" s="165" t="s">
        <v>122</v>
      </c>
      <c r="C24" s="133"/>
      <c r="D24" s="141"/>
      <c r="E24" s="136"/>
      <c r="F24" s="5"/>
      <c r="G24" s="4"/>
      <c r="H24" s="5"/>
      <c r="I24" s="4"/>
      <c r="J24" s="5"/>
      <c r="K24" s="4"/>
      <c r="L24" s="5"/>
      <c r="M24" s="4"/>
      <c r="N24" s="5"/>
    </row>
    <row r="25" spans="1:14" ht="15" customHeight="1">
      <c r="A25" s="375" t="s">
        <v>21</v>
      </c>
      <c r="B25" s="165" t="s">
        <v>103</v>
      </c>
      <c r="C25" s="133"/>
      <c r="D25" s="141"/>
      <c r="E25" s="136"/>
      <c r="F25" s="5"/>
      <c r="G25" s="4"/>
      <c r="H25" s="5"/>
      <c r="I25" s="4"/>
      <c r="J25" s="5"/>
      <c r="K25" s="4"/>
      <c r="L25" s="5"/>
      <c r="M25" s="4"/>
      <c r="N25" s="5"/>
    </row>
    <row r="26" spans="1:14" ht="15" customHeight="1">
      <c r="A26" s="376"/>
      <c r="B26" s="166" t="s">
        <v>104</v>
      </c>
      <c r="C26" s="133"/>
      <c r="D26" s="141"/>
      <c r="E26" s="136"/>
      <c r="F26" s="5"/>
      <c r="G26" s="4"/>
      <c r="H26" s="5"/>
      <c r="I26" s="4"/>
      <c r="J26" s="5"/>
      <c r="K26" s="4"/>
      <c r="L26" s="5"/>
      <c r="M26" s="4"/>
      <c r="N26" s="5"/>
    </row>
    <row r="27" spans="1:14" ht="15" customHeight="1">
      <c r="A27" s="377"/>
      <c r="B27" s="165" t="s">
        <v>122</v>
      </c>
      <c r="C27" s="133"/>
      <c r="D27" s="141"/>
      <c r="E27" s="136"/>
      <c r="F27" s="5"/>
      <c r="G27" s="4"/>
      <c r="H27" s="5"/>
      <c r="I27" s="4"/>
      <c r="J27" s="5"/>
      <c r="K27" s="4"/>
      <c r="L27" s="5"/>
      <c r="M27" s="4"/>
      <c r="N27" s="5"/>
    </row>
    <row r="28" spans="1:14" ht="15" customHeight="1">
      <c r="A28" s="375" t="s">
        <v>72</v>
      </c>
      <c r="B28" s="165" t="s">
        <v>103</v>
      </c>
      <c r="C28" s="133"/>
      <c r="D28" s="141"/>
      <c r="E28" s="136"/>
      <c r="F28" s="5"/>
      <c r="G28" s="4"/>
      <c r="H28" s="5"/>
      <c r="I28" s="4"/>
      <c r="J28" s="5"/>
      <c r="K28" s="4"/>
      <c r="L28" s="5"/>
      <c r="M28" s="4"/>
      <c r="N28" s="5"/>
    </row>
    <row r="29" spans="1:14" ht="15" customHeight="1">
      <c r="A29" s="376"/>
      <c r="B29" s="166" t="s">
        <v>104</v>
      </c>
      <c r="C29" s="133"/>
      <c r="D29" s="141"/>
      <c r="E29" s="136"/>
      <c r="F29" s="5"/>
      <c r="G29" s="4"/>
      <c r="H29" s="5"/>
      <c r="I29" s="4"/>
      <c r="J29" s="5"/>
      <c r="K29" s="4"/>
      <c r="L29" s="5"/>
      <c r="M29" s="4"/>
      <c r="N29" s="5"/>
    </row>
    <row r="30" spans="1:14" ht="15" customHeight="1">
      <c r="A30" s="377"/>
      <c r="B30" s="165" t="s">
        <v>122</v>
      </c>
      <c r="C30" s="133"/>
      <c r="D30" s="141"/>
      <c r="E30" s="136"/>
      <c r="F30" s="5"/>
      <c r="G30" s="4"/>
      <c r="H30" s="5"/>
      <c r="I30" s="4"/>
      <c r="J30" s="5"/>
      <c r="K30" s="4"/>
      <c r="L30" s="5"/>
      <c r="M30" s="4"/>
      <c r="N30" s="5"/>
    </row>
    <row r="31" spans="1:14" ht="15" customHeight="1">
      <c r="A31" s="375" t="s">
        <v>22</v>
      </c>
      <c r="B31" s="165" t="s">
        <v>103</v>
      </c>
      <c r="C31" s="133"/>
      <c r="D31" s="141"/>
      <c r="E31" s="136"/>
      <c r="F31" s="5"/>
      <c r="G31" s="4"/>
      <c r="H31" s="5"/>
      <c r="I31" s="4"/>
      <c r="J31" s="5"/>
      <c r="K31" s="4"/>
      <c r="L31" s="5"/>
      <c r="M31" s="4"/>
      <c r="N31" s="5"/>
    </row>
    <row r="32" spans="1:14" ht="15" customHeight="1">
      <c r="A32" s="376"/>
      <c r="B32" s="166" t="s">
        <v>104</v>
      </c>
      <c r="C32" s="133"/>
      <c r="D32" s="141"/>
      <c r="E32" s="136"/>
      <c r="F32" s="5"/>
      <c r="G32" s="4"/>
      <c r="H32" s="5"/>
      <c r="I32" s="4"/>
      <c r="J32" s="5"/>
      <c r="K32" s="4"/>
      <c r="L32" s="5"/>
      <c r="M32" s="4"/>
      <c r="N32" s="5"/>
    </row>
    <row r="33" spans="1:14" ht="15" customHeight="1">
      <c r="A33" s="377"/>
      <c r="B33" s="165" t="s">
        <v>122</v>
      </c>
      <c r="C33" s="133"/>
      <c r="D33" s="141"/>
      <c r="E33" s="136"/>
      <c r="F33" s="5"/>
      <c r="G33" s="4"/>
      <c r="H33" s="5"/>
      <c r="I33" s="4"/>
      <c r="J33" s="5"/>
      <c r="K33" s="4"/>
      <c r="L33" s="5"/>
      <c r="M33" s="4"/>
      <c r="N33" s="5"/>
    </row>
    <row r="34" spans="1:14" ht="15" customHeight="1">
      <c r="A34" s="181" t="s">
        <v>23</v>
      </c>
      <c r="B34" s="165" t="s">
        <v>103</v>
      </c>
      <c r="C34" s="128"/>
      <c r="D34" s="140"/>
      <c r="E34" s="136"/>
      <c r="F34" s="5"/>
      <c r="G34" s="4"/>
      <c r="H34" s="5"/>
      <c r="I34" s="4"/>
      <c r="J34" s="5"/>
      <c r="K34" s="4"/>
      <c r="L34" s="5"/>
      <c r="M34" s="4"/>
      <c r="N34" s="5"/>
    </row>
    <row r="35" spans="1:14" ht="15" customHeight="1">
      <c r="A35" s="332"/>
      <c r="B35" s="166" t="s">
        <v>104</v>
      </c>
      <c r="C35" s="129"/>
      <c r="D35" s="147"/>
      <c r="E35" s="136"/>
      <c r="F35" s="5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182"/>
      <c r="B36" s="165" t="s">
        <v>122</v>
      </c>
      <c r="C36" s="127"/>
      <c r="D36" s="149"/>
      <c r="E36" s="136"/>
      <c r="F36" s="5"/>
      <c r="G36" s="4"/>
      <c r="H36" s="5"/>
      <c r="I36" s="4"/>
      <c r="J36" s="5"/>
      <c r="K36" s="4"/>
      <c r="L36" s="5"/>
      <c r="M36" s="4"/>
      <c r="N36" s="5"/>
    </row>
    <row r="37" spans="1:14" ht="15" customHeight="1">
      <c r="A37" s="181" t="s">
        <v>24</v>
      </c>
      <c r="B37" s="165" t="s">
        <v>103</v>
      </c>
      <c r="C37" s="169"/>
      <c r="D37" s="140"/>
      <c r="E37" s="136"/>
      <c r="F37" s="5"/>
      <c r="G37" s="4"/>
      <c r="H37" s="5"/>
      <c r="I37" s="4"/>
      <c r="J37" s="5"/>
      <c r="K37" s="4"/>
      <c r="L37" s="5"/>
      <c r="M37" s="4"/>
      <c r="N37" s="5"/>
    </row>
    <row r="38" spans="1:14" ht="15" customHeight="1">
      <c r="A38" s="332"/>
      <c r="B38" s="166" t="s">
        <v>104</v>
      </c>
      <c r="C38" s="131"/>
      <c r="D38" s="147"/>
      <c r="E38" s="136"/>
      <c r="F38" s="5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182"/>
      <c r="B39" s="165" t="s">
        <v>122</v>
      </c>
      <c r="C39" s="127"/>
      <c r="D39" s="149"/>
      <c r="E39" s="136"/>
      <c r="F39" s="5"/>
      <c r="G39" s="4"/>
      <c r="H39" s="5"/>
      <c r="I39" s="4"/>
      <c r="J39" s="5"/>
      <c r="K39" s="4"/>
      <c r="L39" s="5"/>
      <c r="M39" s="4"/>
      <c r="N39" s="5"/>
    </row>
    <row r="40" spans="1:14" ht="15" customHeight="1">
      <c r="A40" s="181" t="s">
        <v>25</v>
      </c>
      <c r="B40" s="165" t="s">
        <v>103</v>
      </c>
      <c r="C40" s="128"/>
      <c r="D40" s="140"/>
      <c r="E40" s="136"/>
      <c r="F40" s="5"/>
      <c r="G40" s="4"/>
      <c r="H40" s="5"/>
      <c r="I40" s="4"/>
      <c r="J40" s="5"/>
      <c r="K40" s="4"/>
      <c r="L40" s="5"/>
      <c r="M40" s="4"/>
      <c r="N40" s="5"/>
    </row>
    <row r="41" spans="1:14" ht="15" customHeight="1">
      <c r="A41" s="332"/>
      <c r="B41" s="166" t="s">
        <v>104</v>
      </c>
      <c r="C41" s="129"/>
      <c r="D41" s="147"/>
      <c r="E41" s="136"/>
      <c r="F41" s="5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182"/>
      <c r="B42" s="165" t="s">
        <v>122</v>
      </c>
      <c r="C42" s="129"/>
      <c r="D42" s="147"/>
      <c r="E42" s="136"/>
      <c r="F42" s="5"/>
      <c r="G42" s="4"/>
      <c r="H42" s="5"/>
      <c r="I42" s="4"/>
      <c r="J42" s="5"/>
      <c r="K42" s="4"/>
      <c r="L42" s="5"/>
      <c r="M42" s="4"/>
      <c r="N42" s="5"/>
    </row>
    <row r="43" spans="1:14" ht="15" customHeight="1">
      <c r="A43" s="181" t="s">
        <v>26</v>
      </c>
      <c r="B43" s="165" t="s">
        <v>103</v>
      </c>
      <c r="C43" s="128"/>
      <c r="D43" s="140"/>
      <c r="E43" s="81"/>
      <c r="F43" s="15"/>
      <c r="G43" s="14"/>
      <c r="H43" s="15"/>
      <c r="I43" s="14"/>
      <c r="J43" s="15"/>
      <c r="K43" s="14"/>
      <c r="L43" s="15"/>
      <c r="M43" s="14"/>
      <c r="N43" s="15"/>
    </row>
    <row r="44" spans="1:14" ht="15" customHeight="1">
      <c r="A44" s="332"/>
      <c r="B44" s="166" t="s">
        <v>104</v>
      </c>
      <c r="C44" s="129"/>
      <c r="D44" s="147"/>
      <c r="E44" s="81"/>
      <c r="F44" s="15"/>
      <c r="G44" s="14"/>
      <c r="H44" s="15"/>
      <c r="I44" s="14"/>
      <c r="J44" s="15"/>
      <c r="K44" s="14"/>
      <c r="L44" s="15"/>
      <c r="M44" s="14"/>
      <c r="N44" s="15"/>
    </row>
    <row r="45" spans="1:14" ht="15" customHeight="1" thickBot="1">
      <c r="A45" s="220"/>
      <c r="B45" s="165" t="s">
        <v>122</v>
      </c>
      <c r="C45" s="150"/>
      <c r="D45" s="151"/>
      <c r="E45" s="80"/>
      <c r="F45" s="3"/>
      <c r="G45" s="2"/>
      <c r="H45" s="3"/>
      <c r="I45" s="2"/>
      <c r="J45" s="3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sheetProtection/>
  <mergeCells count="25">
    <mergeCell ref="A31:A33"/>
    <mergeCell ref="A13:A15"/>
    <mergeCell ref="A16:A18"/>
    <mergeCell ref="A19:A21"/>
    <mergeCell ref="A22:A24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A11:A12"/>
    <mergeCell ref="I9:J9"/>
    <mergeCell ref="K9:L9"/>
    <mergeCell ref="F9:F10"/>
    <mergeCell ref="G9:H9"/>
    <mergeCell ref="A34:A36"/>
    <mergeCell ref="D9:D10"/>
    <mergeCell ref="E9:E10"/>
    <mergeCell ref="A25:A27"/>
    <mergeCell ref="A28:A30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91</v>
      </c>
      <c r="C1" t="s">
        <v>74</v>
      </c>
    </row>
    <row r="2" spans="1:3" ht="12.75">
      <c r="A2" t="s">
        <v>75</v>
      </c>
      <c r="C2" t="s">
        <v>76</v>
      </c>
    </row>
    <row r="3" spans="1:3" ht="12.75">
      <c r="A3" t="s">
        <v>77</v>
      </c>
      <c r="C3" t="s">
        <v>78</v>
      </c>
    </row>
    <row r="4" spans="1:3" ht="12.75">
      <c r="A4" t="s">
        <v>79</v>
      </c>
      <c r="C4" t="s">
        <v>80</v>
      </c>
    </row>
    <row r="5" spans="1:3" ht="12.75">
      <c r="A5" t="s">
        <v>81</v>
      </c>
      <c r="C5" t="s">
        <v>82</v>
      </c>
    </row>
    <row r="6" spans="1:3" ht="12.75">
      <c r="A6" t="s">
        <v>83</v>
      </c>
      <c r="C6" t="s">
        <v>84</v>
      </c>
    </row>
    <row r="7" spans="1:3" ht="12.75">
      <c r="A7" t="s">
        <v>85</v>
      </c>
      <c r="C7" t="s">
        <v>86</v>
      </c>
    </row>
    <row r="8" spans="1:3" ht="12.75">
      <c r="A8" t="s">
        <v>87</v>
      </c>
      <c r="C8" t="s">
        <v>92</v>
      </c>
    </row>
    <row r="9" spans="1:3" ht="12.75">
      <c r="A9" t="s">
        <v>73</v>
      </c>
      <c r="C9" t="s">
        <v>88</v>
      </c>
    </row>
    <row r="10" spans="1:3" ht="12.75">
      <c r="A10" t="s">
        <v>89</v>
      </c>
      <c r="C10" t="s">
        <v>90</v>
      </c>
    </row>
    <row r="11" spans="1:3" ht="12.75">
      <c r="A11" t="s">
        <v>93</v>
      </c>
      <c r="C11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17" sqref="D17:D1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42</v>
      </c>
      <c r="B1" s="40" t="s">
        <v>106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108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65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68</v>
      </c>
      <c r="M5" s="42"/>
      <c r="N5" s="42"/>
      <c r="O5" s="42"/>
    </row>
    <row r="6" spans="1:15" ht="9.75" customHeight="1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  <c r="O6" s="42"/>
    </row>
    <row r="7" spans="1:15" ht="9.75" customHeight="1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42"/>
    </row>
    <row r="8" spans="1:15" ht="15" customHeight="1" thickBot="1" thickTop="1">
      <c r="A8" s="244" t="s">
        <v>6</v>
      </c>
      <c r="B8" s="247" t="s">
        <v>7</v>
      </c>
      <c r="C8" s="248"/>
      <c r="D8" s="249"/>
      <c r="E8" s="247" t="s">
        <v>11</v>
      </c>
      <c r="F8" s="249"/>
      <c r="G8" s="223" t="s">
        <v>15</v>
      </c>
      <c r="H8" s="250"/>
      <c r="I8" s="250"/>
      <c r="J8" s="250"/>
      <c r="K8" s="250"/>
      <c r="L8" s="250"/>
      <c r="M8" s="250"/>
      <c r="N8" s="225"/>
      <c r="O8" s="42"/>
    </row>
    <row r="9" spans="1:15" ht="15" customHeight="1" thickTop="1">
      <c r="A9" s="245"/>
      <c r="B9" s="237" t="s">
        <v>8</v>
      </c>
      <c r="C9" s="254"/>
      <c r="D9" s="251" t="s">
        <v>9</v>
      </c>
      <c r="E9" s="252" t="s">
        <v>69</v>
      </c>
      <c r="F9" s="251" t="s">
        <v>9</v>
      </c>
      <c r="G9" s="235" t="s">
        <v>27</v>
      </c>
      <c r="H9" s="236"/>
      <c r="I9" s="235" t="s">
        <v>28</v>
      </c>
      <c r="J9" s="236"/>
      <c r="K9" s="235" t="s">
        <v>13</v>
      </c>
      <c r="L9" s="236"/>
      <c r="M9" s="235" t="s">
        <v>14</v>
      </c>
      <c r="N9" s="236"/>
      <c r="O9" s="42"/>
    </row>
    <row r="10" spans="1:15" ht="15" customHeight="1" thickBot="1">
      <c r="A10" s="246"/>
      <c r="B10" s="231"/>
      <c r="C10" s="232"/>
      <c r="D10" s="233"/>
      <c r="E10" s="253"/>
      <c r="F10" s="260"/>
      <c r="G10" s="46" t="s">
        <v>41</v>
      </c>
      <c r="H10" s="47" t="s">
        <v>9</v>
      </c>
      <c r="I10" s="48" t="s">
        <v>12</v>
      </c>
      <c r="J10" s="47" t="s">
        <v>9</v>
      </c>
      <c r="K10" s="48" t="s">
        <v>99</v>
      </c>
      <c r="L10" s="47" t="s">
        <v>9</v>
      </c>
      <c r="M10" s="48" t="s">
        <v>100</v>
      </c>
      <c r="N10" s="47" t="s">
        <v>9</v>
      </c>
      <c r="O10" s="42"/>
    </row>
    <row r="11" spans="1:15" ht="12.75" customHeight="1" thickTop="1">
      <c r="A11" s="237" t="s">
        <v>16</v>
      </c>
      <c r="B11" s="118" t="s">
        <v>97</v>
      </c>
      <c r="C11" s="112">
        <v>3620</v>
      </c>
      <c r="D11" s="113">
        <f>5.91+2.352+0.093</f>
        <v>8.355</v>
      </c>
      <c r="E11" s="254">
        <v>118</v>
      </c>
      <c r="F11" s="251">
        <v>22.89</v>
      </c>
      <c r="G11" s="258">
        <f>151.23*84</f>
        <v>12703.32</v>
      </c>
      <c r="H11" s="259">
        <v>12.33</v>
      </c>
      <c r="I11" s="51"/>
      <c r="J11" s="52"/>
      <c r="K11" s="51"/>
      <c r="L11" s="52"/>
      <c r="M11" s="51"/>
      <c r="N11" s="52"/>
      <c r="O11" s="42"/>
    </row>
    <row r="12" spans="1:15" ht="12.75" customHeight="1">
      <c r="A12" s="231"/>
      <c r="B12" s="116" t="s">
        <v>98</v>
      </c>
      <c r="C12" s="109">
        <v>1040</v>
      </c>
      <c r="D12" s="117">
        <f>3.94+0.784+0.093</f>
        <v>4.817</v>
      </c>
      <c r="E12" s="232"/>
      <c r="F12" s="233"/>
      <c r="G12" s="234"/>
      <c r="H12" s="256"/>
      <c r="I12" s="51"/>
      <c r="J12" s="52"/>
      <c r="K12" s="51"/>
      <c r="L12" s="52"/>
      <c r="M12" s="51"/>
      <c r="N12" s="52"/>
      <c r="O12" s="42"/>
    </row>
    <row r="13" spans="1:15" ht="12" customHeight="1" thickBot="1">
      <c r="A13" s="228"/>
      <c r="B13" s="114" t="s">
        <v>113</v>
      </c>
      <c r="C13" s="108">
        <v>33</v>
      </c>
      <c r="D13" s="115">
        <v>145.317</v>
      </c>
      <c r="E13" s="224"/>
      <c r="F13" s="226"/>
      <c r="G13" s="230"/>
      <c r="H13" s="257"/>
      <c r="I13" s="49"/>
      <c r="J13" s="50"/>
      <c r="K13" s="49"/>
      <c r="L13" s="50"/>
      <c r="M13" s="49"/>
      <c r="N13" s="50"/>
      <c r="O13" s="42"/>
    </row>
    <row r="14" spans="1:15" ht="15" customHeight="1">
      <c r="A14" s="227" t="s">
        <v>17</v>
      </c>
      <c r="B14" s="118" t="s">
        <v>97</v>
      </c>
      <c r="C14" s="109">
        <v>3180</v>
      </c>
      <c r="D14" s="113">
        <f>5.91+2.352+0.093</f>
        <v>8.355</v>
      </c>
      <c r="E14" s="223">
        <f>54+2</f>
        <v>56</v>
      </c>
      <c r="F14" s="225">
        <f>17.73+5.16</f>
        <v>22.89</v>
      </c>
      <c r="G14" s="229">
        <f>151.23*84</f>
        <v>12703.32</v>
      </c>
      <c r="H14" s="255">
        <v>12.33</v>
      </c>
      <c r="I14" s="51"/>
      <c r="J14" s="52"/>
      <c r="K14" s="51"/>
      <c r="L14" s="52"/>
      <c r="M14" s="51"/>
      <c r="N14" s="52"/>
      <c r="O14" s="42"/>
    </row>
    <row r="15" spans="1:15" ht="15" customHeight="1">
      <c r="A15" s="231"/>
      <c r="B15" s="116" t="s">
        <v>98</v>
      </c>
      <c r="C15" s="109">
        <v>880</v>
      </c>
      <c r="D15" s="117">
        <f>3.94+0.784+0.093</f>
        <v>4.817</v>
      </c>
      <c r="E15" s="232"/>
      <c r="F15" s="233"/>
      <c r="G15" s="234"/>
      <c r="H15" s="256"/>
      <c r="I15" s="51"/>
      <c r="J15" s="52"/>
      <c r="K15" s="51"/>
      <c r="L15" s="52"/>
      <c r="M15" s="51"/>
      <c r="N15" s="52"/>
      <c r="O15" s="42"/>
    </row>
    <row r="16" spans="1:15" ht="15" customHeight="1" thickBot="1">
      <c r="A16" s="228"/>
      <c r="B16" s="114" t="s">
        <v>113</v>
      </c>
      <c r="C16" s="109">
        <v>33</v>
      </c>
      <c r="D16" s="115">
        <v>145.317</v>
      </c>
      <c r="E16" s="232"/>
      <c r="F16" s="233"/>
      <c r="G16" s="234"/>
      <c r="H16" s="256"/>
      <c r="I16" s="51"/>
      <c r="J16" s="52"/>
      <c r="K16" s="51"/>
      <c r="L16" s="52"/>
      <c r="M16" s="51"/>
      <c r="N16" s="52"/>
      <c r="O16" s="42"/>
    </row>
    <row r="17" spans="1:15" ht="15" customHeight="1">
      <c r="A17" s="227" t="s">
        <v>18</v>
      </c>
      <c r="B17" s="118" t="s">
        <v>97</v>
      </c>
      <c r="C17" s="110">
        <v>3540</v>
      </c>
      <c r="D17" s="113">
        <f>5.91+2.352+0.093</f>
        <v>8.355</v>
      </c>
      <c r="E17" s="223">
        <v>50</v>
      </c>
      <c r="F17" s="225">
        <v>22.89</v>
      </c>
      <c r="G17" s="229">
        <f>151.23*84</f>
        <v>12703.32</v>
      </c>
      <c r="H17" s="255">
        <v>12.33</v>
      </c>
      <c r="I17" s="74"/>
      <c r="J17" s="44"/>
      <c r="K17" s="74"/>
      <c r="L17" s="44"/>
      <c r="M17" s="74"/>
      <c r="N17" s="44"/>
      <c r="O17" s="42"/>
    </row>
    <row r="18" spans="1:15" ht="15" customHeight="1">
      <c r="A18" s="231"/>
      <c r="B18" s="116" t="s">
        <v>98</v>
      </c>
      <c r="C18" s="109">
        <v>1040</v>
      </c>
      <c r="D18" s="117">
        <f>3.94+0.784+0.093</f>
        <v>4.817</v>
      </c>
      <c r="E18" s="232"/>
      <c r="F18" s="233"/>
      <c r="G18" s="234"/>
      <c r="H18" s="256"/>
      <c r="I18" s="51"/>
      <c r="J18" s="52"/>
      <c r="K18" s="51"/>
      <c r="L18" s="52"/>
      <c r="M18" s="51"/>
      <c r="N18" s="52"/>
      <c r="O18" s="42"/>
    </row>
    <row r="19" spans="1:15" ht="15" customHeight="1">
      <c r="A19" s="228"/>
      <c r="B19" s="114" t="s">
        <v>113</v>
      </c>
      <c r="C19" s="108">
        <v>33</v>
      </c>
      <c r="D19" s="115">
        <v>145.317</v>
      </c>
      <c r="E19" s="224"/>
      <c r="F19" s="226"/>
      <c r="G19" s="230"/>
      <c r="H19" s="257"/>
      <c r="I19" s="49"/>
      <c r="J19" s="50"/>
      <c r="K19" s="49"/>
      <c r="L19" s="50"/>
      <c r="M19" s="49"/>
      <c r="N19" s="50"/>
      <c r="O19" s="42"/>
    </row>
    <row r="20" spans="1:15" ht="15" customHeight="1">
      <c r="A20" s="227" t="s">
        <v>19</v>
      </c>
      <c r="B20" s="118" t="s">
        <v>97</v>
      </c>
      <c r="C20" s="110"/>
      <c r="D20" s="119"/>
      <c r="E20" s="223"/>
      <c r="F20" s="225"/>
      <c r="G20" s="229"/>
      <c r="H20" s="255"/>
      <c r="I20" s="74"/>
      <c r="J20" s="44"/>
      <c r="K20" s="74"/>
      <c r="L20" s="44"/>
      <c r="M20" s="74"/>
      <c r="N20" s="44"/>
      <c r="O20" s="42"/>
    </row>
    <row r="21" spans="1:15" ht="15" customHeight="1">
      <c r="A21" s="231"/>
      <c r="B21" s="116" t="s">
        <v>98</v>
      </c>
      <c r="C21" s="109"/>
      <c r="D21" s="117"/>
      <c r="E21" s="232"/>
      <c r="F21" s="233"/>
      <c r="G21" s="234"/>
      <c r="H21" s="256"/>
      <c r="I21" s="51"/>
      <c r="J21" s="52"/>
      <c r="K21" s="51"/>
      <c r="L21" s="52"/>
      <c r="M21" s="51"/>
      <c r="N21" s="52"/>
      <c r="O21" s="42"/>
    </row>
    <row r="22" spans="1:15" ht="15" customHeight="1">
      <c r="A22" s="228"/>
      <c r="B22" s="114" t="s">
        <v>113</v>
      </c>
      <c r="C22" s="108"/>
      <c r="D22" s="115"/>
      <c r="E22" s="224"/>
      <c r="F22" s="226"/>
      <c r="G22" s="230"/>
      <c r="H22" s="257"/>
      <c r="I22" s="49"/>
      <c r="J22" s="50"/>
      <c r="K22" s="49"/>
      <c r="L22" s="50"/>
      <c r="M22" s="49"/>
      <c r="N22" s="50"/>
      <c r="O22" s="42"/>
    </row>
    <row r="23" spans="1:15" ht="15" customHeight="1">
      <c r="A23" s="227" t="s">
        <v>20</v>
      </c>
      <c r="B23" s="118" t="s">
        <v>97</v>
      </c>
      <c r="C23" s="110"/>
      <c r="D23" s="119"/>
      <c r="E23" s="223"/>
      <c r="F23" s="225"/>
      <c r="G23" s="229"/>
      <c r="H23" s="225"/>
      <c r="I23" s="74"/>
      <c r="J23" s="44"/>
      <c r="K23" s="74"/>
      <c r="L23" s="44"/>
      <c r="M23" s="74"/>
      <c r="N23" s="44"/>
      <c r="O23" s="42"/>
    </row>
    <row r="24" spans="1:15" ht="15" customHeight="1">
      <c r="A24" s="231"/>
      <c r="B24" s="116" t="s">
        <v>98</v>
      </c>
      <c r="C24" s="109"/>
      <c r="D24" s="117"/>
      <c r="E24" s="232"/>
      <c r="F24" s="233"/>
      <c r="G24" s="234"/>
      <c r="H24" s="233"/>
      <c r="I24" s="51"/>
      <c r="J24" s="52"/>
      <c r="K24" s="51"/>
      <c r="L24" s="52"/>
      <c r="M24" s="51"/>
      <c r="N24" s="52"/>
      <c r="O24" s="42"/>
    </row>
    <row r="25" spans="1:15" ht="15" customHeight="1">
      <c r="A25" s="228"/>
      <c r="B25" s="114" t="s">
        <v>113</v>
      </c>
      <c r="C25" s="108"/>
      <c r="D25" s="115"/>
      <c r="E25" s="224"/>
      <c r="F25" s="226"/>
      <c r="G25" s="230"/>
      <c r="H25" s="226"/>
      <c r="I25" s="49"/>
      <c r="J25" s="50"/>
      <c r="K25" s="49"/>
      <c r="L25" s="50"/>
      <c r="M25" s="49"/>
      <c r="N25" s="50"/>
      <c r="O25" s="42"/>
    </row>
    <row r="26" spans="1:15" ht="15" customHeight="1">
      <c r="A26" s="227" t="s">
        <v>71</v>
      </c>
      <c r="B26" s="118" t="s">
        <v>97</v>
      </c>
      <c r="C26" s="110"/>
      <c r="D26" s="119"/>
      <c r="E26" s="223"/>
      <c r="F26" s="225"/>
      <c r="G26" s="229"/>
      <c r="H26" s="225"/>
      <c r="I26" s="74"/>
      <c r="J26" s="44"/>
      <c r="K26" s="74"/>
      <c r="L26" s="44"/>
      <c r="M26" s="74"/>
      <c r="N26" s="44"/>
      <c r="O26" s="42"/>
    </row>
    <row r="27" spans="1:15" ht="15" customHeight="1">
      <c r="A27" s="231"/>
      <c r="B27" s="114" t="s">
        <v>98</v>
      </c>
      <c r="C27" s="109"/>
      <c r="D27" s="117"/>
      <c r="E27" s="232"/>
      <c r="F27" s="233"/>
      <c r="G27" s="234"/>
      <c r="H27" s="233"/>
      <c r="I27" s="51"/>
      <c r="J27" s="52"/>
      <c r="K27" s="51"/>
      <c r="L27" s="52"/>
      <c r="M27" s="51"/>
      <c r="N27" s="52"/>
      <c r="O27" s="42"/>
    </row>
    <row r="28" spans="1:15" ht="15" customHeight="1">
      <c r="A28" s="228"/>
      <c r="B28" s="114" t="s">
        <v>113</v>
      </c>
      <c r="C28" s="108"/>
      <c r="D28" s="115"/>
      <c r="E28" s="224"/>
      <c r="F28" s="226"/>
      <c r="G28" s="230"/>
      <c r="H28" s="226"/>
      <c r="I28" s="49"/>
      <c r="J28" s="50"/>
      <c r="K28" s="49"/>
      <c r="L28" s="50"/>
      <c r="M28" s="49"/>
      <c r="N28" s="50"/>
      <c r="O28" s="42"/>
    </row>
    <row r="29" spans="1:15" ht="15" customHeight="1">
      <c r="A29" s="227" t="s">
        <v>72</v>
      </c>
      <c r="B29" s="118" t="s">
        <v>97</v>
      </c>
      <c r="C29" s="119"/>
      <c r="D29" s="119"/>
      <c r="E29" s="223"/>
      <c r="F29" s="225"/>
      <c r="G29" s="229"/>
      <c r="H29" s="225"/>
      <c r="I29" s="14"/>
      <c r="J29" s="15"/>
      <c r="K29" s="14"/>
      <c r="L29" s="15"/>
      <c r="M29" s="14"/>
      <c r="N29" s="15"/>
      <c r="O29" s="42"/>
    </row>
    <row r="30" spans="1:15" ht="15" customHeight="1">
      <c r="A30" s="231"/>
      <c r="B30" s="116" t="s">
        <v>98</v>
      </c>
      <c r="C30" s="117"/>
      <c r="D30" s="117"/>
      <c r="E30" s="232"/>
      <c r="F30" s="233"/>
      <c r="G30" s="234"/>
      <c r="H30" s="233"/>
      <c r="I30" s="7"/>
      <c r="J30" s="8"/>
      <c r="K30" s="7"/>
      <c r="L30" s="8"/>
      <c r="M30" s="7"/>
      <c r="N30" s="8"/>
      <c r="O30" s="42"/>
    </row>
    <row r="31" spans="1:15" ht="15" customHeight="1">
      <c r="A31" s="228"/>
      <c r="B31" s="114" t="s">
        <v>113</v>
      </c>
      <c r="C31" s="115"/>
      <c r="D31" s="115"/>
      <c r="E31" s="224"/>
      <c r="F31" s="226"/>
      <c r="G31" s="230"/>
      <c r="H31" s="226"/>
      <c r="I31" s="21"/>
      <c r="J31" s="22"/>
      <c r="K31" s="21"/>
      <c r="L31" s="22"/>
      <c r="M31" s="21"/>
      <c r="N31" s="22"/>
      <c r="O31" s="42"/>
    </row>
    <row r="32" spans="1:15" ht="15" customHeight="1">
      <c r="A32" s="227" t="s">
        <v>22</v>
      </c>
      <c r="B32" s="118" t="s">
        <v>97</v>
      </c>
      <c r="C32" s="119"/>
      <c r="D32" s="119"/>
      <c r="E32" s="223"/>
      <c r="F32" s="225"/>
      <c r="G32" s="229"/>
      <c r="H32" s="225"/>
      <c r="I32" s="21"/>
      <c r="J32" s="22"/>
      <c r="K32" s="21"/>
      <c r="L32" s="22"/>
      <c r="M32" s="21"/>
      <c r="N32" s="22"/>
      <c r="O32" s="42"/>
    </row>
    <row r="33" spans="1:15" ht="15" customHeight="1">
      <c r="A33" s="231"/>
      <c r="B33" s="116" t="s">
        <v>98</v>
      </c>
      <c r="C33" s="117"/>
      <c r="D33" s="117"/>
      <c r="E33" s="232"/>
      <c r="F33" s="233"/>
      <c r="G33" s="234"/>
      <c r="H33" s="233"/>
      <c r="I33" s="21"/>
      <c r="J33" s="22"/>
      <c r="K33" s="21"/>
      <c r="L33" s="22"/>
      <c r="M33" s="21"/>
      <c r="N33" s="22"/>
      <c r="O33" s="42"/>
    </row>
    <row r="34" spans="1:15" ht="15" customHeight="1">
      <c r="A34" s="228"/>
      <c r="B34" s="114" t="s">
        <v>113</v>
      </c>
      <c r="C34" s="115"/>
      <c r="D34" s="115"/>
      <c r="E34" s="224"/>
      <c r="F34" s="226"/>
      <c r="G34" s="230"/>
      <c r="H34" s="226"/>
      <c r="I34" s="53"/>
      <c r="J34" s="54"/>
      <c r="K34" s="53"/>
      <c r="L34" s="54"/>
      <c r="M34" s="53"/>
      <c r="N34" s="54"/>
      <c r="O34" s="42"/>
    </row>
    <row r="35" spans="1:15" ht="13.5" customHeight="1">
      <c r="A35" s="227" t="s">
        <v>23</v>
      </c>
      <c r="B35" s="118" t="s">
        <v>97</v>
      </c>
      <c r="C35" s="110"/>
      <c r="D35" s="119"/>
      <c r="E35" s="223"/>
      <c r="F35" s="225"/>
      <c r="G35" s="229"/>
      <c r="H35" s="225"/>
      <c r="I35" s="53"/>
      <c r="J35" s="54"/>
      <c r="K35" s="53"/>
      <c r="L35" s="54"/>
      <c r="M35" s="53"/>
      <c r="N35" s="54"/>
      <c r="O35" s="42"/>
    </row>
    <row r="36" spans="1:15" ht="11.25" customHeight="1">
      <c r="A36" s="228"/>
      <c r="B36" s="114" t="s">
        <v>98</v>
      </c>
      <c r="C36" s="108"/>
      <c r="D36" s="115"/>
      <c r="E36" s="224"/>
      <c r="F36" s="226"/>
      <c r="G36" s="230"/>
      <c r="H36" s="226"/>
      <c r="I36" s="53"/>
      <c r="J36" s="54"/>
      <c r="K36" s="53"/>
      <c r="L36" s="54"/>
      <c r="M36" s="53"/>
      <c r="N36" s="54"/>
      <c r="O36" s="42"/>
    </row>
    <row r="37" spans="1:15" ht="14.25" customHeight="1">
      <c r="A37" s="227" t="s">
        <v>24</v>
      </c>
      <c r="B37" s="118" t="s">
        <v>97</v>
      </c>
      <c r="C37" s="110"/>
      <c r="D37" s="119"/>
      <c r="E37" s="223"/>
      <c r="F37" s="225"/>
      <c r="G37" s="229"/>
      <c r="H37" s="225"/>
      <c r="I37" s="53"/>
      <c r="J37" s="54"/>
      <c r="K37" s="53"/>
      <c r="L37" s="54"/>
      <c r="M37" s="53"/>
      <c r="N37" s="54"/>
      <c r="O37" s="42"/>
    </row>
    <row r="38" spans="1:15" ht="12.75" customHeight="1">
      <c r="A38" s="228"/>
      <c r="B38" s="114" t="s">
        <v>98</v>
      </c>
      <c r="C38" s="108"/>
      <c r="D38" s="115"/>
      <c r="E38" s="224"/>
      <c r="F38" s="226"/>
      <c r="G38" s="230"/>
      <c r="H38" s="226"/>
      <c r="I38" s="53"/>
      <c r="J38" s="54"/>
      <c r="K38" s="53"/>
      <c r="L38" s="54"/>
      <c r="M38" s="53"/>
      <c r="N38" s="54"/>
      <c r="O38" s="42"/>
    </row>
    <row r="39" spans="1:15" ht="15" customHeight="1">
      <c r="A39" s="227" t="s">
        <v>25</v>
      </c>
      <c r="B39" s="118" t="s">
        <v>97</v>
      </c>
      <c r="C39" s="110"/>
      <c r="D39" s="119"/>
      <c r="E39" s="223"/>
      <c r="F39" s="225"/>
      <c r="G39" s="229"/>
      <c r="H39" s="225"/>
      <c r="I39" s="53"/>
      <c r="J39" s="54"/>
      <c r="K39" s="53"/>
      <c r="L39" s="54"/>
      <c r="M39" s="53"/>
      <c r="N39" s="54"/>
      <c r="O39" s="42"/>
    </row>
    <row r="40" spans="1:15" ht="15" customHeight="1">
      <c r="A40" s="228"/>
      <c r="B40" s="114" t="s">
        <v>98</v>
      </c>
      <c r="C40" s="108"/>
      <c r="D40" s="115"/>
      <c r="E40" s="224"/>
      <c r="F40" s="226"/>
      <c r="G40" s="230"/>
      <c r="H40" s="226"/>
      <c r="I40" s="53"/>
      <c r="J40" s="54"/>
      <c r="K40" s="53"/>
      <c r="L40" s="54"/>
      <c r="M40" s="53"/>
      <c r="N40" s="54"/>
      <c r="O40" s="42"/>
    </row>
    <row r="41" spans="1:15" ht="12" customHeight="1">
      <c r="A41" s="227" t="s">
        <v>26</v>
      </c>
      <c r="B41" s="118" t="s">
        <v>97</v>
      </c>
      <c r="C41" s="110"/>
      <c r="D41" s="119"/>
      <c r="E41" s="223"/>
      <c r="F41" s="225"/>
      <c r="G41" s="229"/>
      <c r="H41" s="225"/>
      <c r="I41" s="74"/>
      <c r="J41" s="44"/>
      <c r="K41" s="74"/>
      <c r="L41" s="44"/>
      <c r="M41" s="74"/>
      <c r="N41" s="44"/>
      <c r="O41" s="42"/>
    </row>
    <row r="42" spans="1:15" ht="12.75" customHeight="1" thickBot="1">
      <c r="A42" s="261"/>
      <c r="B42" s="120" t="s">
        <v>98</v>
      </c>
      <c r="C42" s="121"/>
      <c r="D42" s="122"/>
      <c r="E42" s="262"/>
      <c r="F42" s="260"/>
      <c r="G42" s="263"/>
      <c r="H42" s="260"/>
      <c r="I42" s="48"/>
      <c r="J42" s="47"/>
      <c r="K42" s="48"/>
      <c r="L42" s="47"/>
      <c r="M42" s="48"/>
      <c r="N42" s="47"/>
      <c r="O42" s="42"/>
    </row>
    <row r="43" spans="1:15" ht="9.75" customHeight="1" thickTop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73">
    <mergeCell ref="H41:H42"/>
    <mergeCell ref="A41:A42"/>
    <mergeCell ref="E41:E42"/>
    <mergeCell ref="F41:F42"/>
    <mergeCell ref="G41:G42"/>
    <mergeCell ref="A39:A40"/>
    <mergeCell ref="E39:E40"/>
    <mergeCell ref="F39:F40"/>
    <mergeCell ref="G39:G40"/>
    <mergeCell ref="H39:H40"/>
    <mergeCell ref="A32:A34"/>
    <mergeCell ref="G32:G34"/>
    <mergeCell ref="H32:H34"/>
    <mergeCell ref="E32:E34"/>
    <mergeCell ref="F32:F34"/>
    <mergeCell ref="A35:A36"/>
    <mergeCell ref="F35:F36"/>
    <mergeCell ref="G35:G36"/>
    <mergeCell ref="H35:H3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26:A28"/>
    <mergeCell ref="E26:E28"/>
    <mergeCell ref="F26:F28"/>
    <mergeCell ref="G26:G28"/>
    <mergeCell ref="E23:E25"/>
    <mergeCell ref="F23:F25"/>
    <mergeCell ref="G23:G25"/>
    <mergeCell ref="A23:A25"/>
    <mergeCell ref="E35:E36"/>
    <mergeCell ref="H37:H38"/>
    <mergeCell ref="A37:A38"/>
    <mergeCell ref="E37:E38"/>
    <mergeCell ref="F37:F38"/>
    <mergeCell ref="G37:G38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5" t="s">
        <v>42</v>
      </c>
      <c r="B1" s="56" t="s">
        <v>43</v>
      </c>
      <c r="C1" s="56"/>
      <c r="D1" s="57"/>
      <c r="E1" s="58">
        <v>51400</v>
      </c>
      <c r="F1" s="58"/>
      <c r="G1" s="58"/>
      <c r="H1" s="58"/>
      <c r="I1" s="287" t="s">
        <v>29</v>
      </c>
      <c r="J1" s="287"/>
      <c r="K1" s="287"/>
      <c r="L1" s="59">
        <v>1081</v>
      </c>
      <c r="M1" s="58"/>
      <c r="N1" s="58"/>
      <c r="O1" s="57"/>
    </row>
    <row r="2" spans="1:15" ht="12.75">
      <c r="A2" s="56" t="s">
        <v>1</v>
      </c>
      <c r="B2" s="56" t="s">
        <v>59</v>
      </c>
      <c r="C2" s="56"/>
      <c r="D2" s="57"/>
      <c r="E2" s="58"/>
      <c r="F2" s="58"/>
      <c r="G2" s="58"/>
      <c r="H2" s="58"/>
      <c r="I2" s="287" t="s">
        <v>2</v>
      </c>
      <c r="J2" s="287"/>
      <c r="K2" s="287"/>
      <c r="L2" s="58">
        <v>8</v>
      </c>
      <c r="M2" s="58"/>
      <c r="N2" s="58"/>
      <c r="O2" s="57"/>
    </row>
    <row r="3" spans="1:15" ht="12.75">
      <c r="A3" s="56" t="s">
        <v>0</v>
      </c>
      <c r="B3" s="56" t="s">
        <v>38</v>
      </c>
      <c r="C3" s="56"/>
      <c r="D3" s="57"/>
      <c r="E3" s="58"/>
      <c r="F3" s="58"/>
      <c r="G3" s="58"/>
      <c r="H3" s="58"/>
      <c r="I3" s="287" t="s">
        <v>3</v>
      </c>
      <c r="J3" s="287"/>
      <c r="K3" s="287"/>
      <c r="L3" s="58" t="s">
        <v>50</v>
      </c>
      <c r="M3" s="58"/>
      <c r="N3" s="58"/>
      <c r="O3" s="57"/>
    </row>
    <row r="4" spans="1:15" ht="12.75">
      <c r="A4" s="56" t="s">
        <v>4</v>
      </c>
      <c r="B4" s="56">
        <v>208</v>
      </c>
      <c r="C4" s="56"/>
      <c r="D4" s="58"/>
      <c r="E4" s="58"/>
      <c r="F4" s="58"/>
      <c r="G4" s="58"/>
      <c r="H4" s="58"/>
      <c r="I4" s="56" t="s">
        <v>31</v>
      </c>
      <c r="J4" s="56"/>
      <c r="K4" s="56"/>
      <c r="L4" s="56" t="s">
        <v>65</v>
      </c>
      <c r="M4" s="58"/>
      <c r="N4" s="58"/>
      <c r="O4" s="58"/>
    </row>
    <row r="5" spans="1:15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60"/>
      <c r="L5" s="60" t="s">
        <v>68</v>
      </c>
      <c r="M5" s="60"/>
      <c r="N5" s="58"/>
      <c r="O5" s="57"/>
    </row>
    <row r="6" spans="1:15" ht="13.5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7"/>
    </row>
    <row r="7" spans="1:15" ht="13.5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7"/>
    </row>
    <row r="8" spans="1:15" ht="14.25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7"/>
    </row>
    <row r="9" spans="1:15" ht="13.5" thickTop="1">
      <c r="A9" s="267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7"/>
    </row>
    <row r="10" spans="1:15" ht="13.5" thickBot="1">
      <c r="A10" s="295"/>
      <c r="B10" s="301"/>
      <c r="C10" s="302"/>
      <c r="D10" s="279"/>
      <c r="E10" s="281"/>
      <c r="F10" s="279"/>
      <c r="G10" s="64">
        <v>2</v>
      </c>
      <c r="H10" s="65" t="s">
        <v>9</v>
      </c>
      <c r="I10" s="66" t="s">
        <v>12</v>
      </c>
      <c r="J10" s="65" t="s">
        <v>9</v>
      </c>
      <c r="K10" s="66" t="s">
        <v>70</v>
      </c>
      <c r="L10" s="65" t="s">
        <v>9</v>
      </c>
      <c r="M10" s="66" t="s">
        <v>30</v>
      </c>
      <c r="N10" s="65" t="s">
        <v>9</v>
      </c>
      <c r="O10" s="57"/>
    </row>
    <row r="11" spans="1:15" ht="15.75" customHeight="1" thickTop="1">
      <c r="A11" s="294" t="s">
        <v>16</v>
      </c>
      <c r="B11" s="62" t="s">
        <v>97</v>
      </c>
      <c r="C11" s="123">
        <v>1650</v>
      </c>
      <c r="D11" s="63">
        <f>5.91+2.971+0.093</f>
        <v>8.974</v>
      </c>
      <c r="E11" s="280">
        <v>213</v>
      </c>
      <c r="F11" s="278">
        <f>17.73+5.16</f>
        <v>22.89</v>
      </c>
      <c r="G11" s="304">
        <f>255*84</f>
        <v>21420</v>
      </c>
      <c r="H11" s="303">
        <v>12.33</v>
      </c>
      <c r="I11" s="62"/>
      <c r="J11" s="63"/>
      <c r="K11" s="62"/>
      <c r="L11" s="63"/>
      <c r="M11" s="62"/>
      <c r="N11" s="63"/>
      <c r="O11" s="57"/>
    </row>
    <row r="12" spans="1:15" ht="15" customHeight="1">
      <c r="A12" s="267"/>
      <c r="B12" s="67" t="s">
        <v>98</v>
      </c>
      <c r="C12" s="124">
        <v>240</v>
      </c>
      <c r="D12" s="68">
        <f>3.94+0.743+0.093</f>
        <v>4.776</v>
      </c>
      <c r="E12" s="269"/>
      <c r="F12" s="265"/>
      <c r="G12" s="271"/>
      <c r="H12" s="285"/>
      <c r="I12" s="67"/>
      <c r="J12" s="68"/>
      <c r="K12" s="67"/>
      <c r="L12" s="68"/>
      <c r="M12" s="67"/>
      <c r="N12" s="68"/>
      <c r="O12" s="57"/>
    </row>
    <row r="13" spans="1:15" ht="15" customHeight="1" thickBot="1">
      <c r="A13" s="267"/>
      <c r="B13" s="67" t="s">
        <v>122</v>
      </c>
      <c r="C13" s="124">
        <v>17.25</v>
      </c>
      <c r="D13" s="68">
        <v>45.412</v>
      </c>
      <c r="E13" s="269"/>
      <c r="F13" s="265"/>
      <c r="G13" s="271"/>
      <c r="H13" s="285"/>
      <c r="I13" s="67"/>
      <c r="J13" s="68"/>
      <c r="K13" s="67"/>
      <c r="L13" s="68"/>
      <c r="M13" s="67"/>
      <c r="N13" s="68"/>
      <c r="O13" s="57"/>
    </row>
    <row r="14" spans="1:15" ht="15" customHeight="1" thickTop="1">
      <c r="A14" s="267" t="s">
        <v>17</v>
      </c>
      <c r="B14" s="67" t="s">
        <v>97</v>
      </c>
      <c r="C14" s="124">
        <v>1800</v>
      </c>
      <c r="D14" s="63">
        <f>5.91+2.971+0.093</f>
        <v>8.974</v>
      </c>
      <c r="E14" s="268">
        <v>237</v>
      </c>
      <c r="F14" s="264">
        <v>22.89</v>
      </c>
      <c r="G14" s="270">
        <f>255*84</f>
        <v>21420</v>
      </c>
      <c r="H14" s="284">
        <v>12.33</v>
      </c>
      <c r="I14" s="67"/>
      <c r="J14" s="68"/>
      <c r="K14" s="67"/>
      <c r="L14" s="68"/>
      <c r="M14" s="67"/>
      <c r="N14" s="68"/>
      <c r="O14" s="57"/>
    </row>
    <row r="15" spans="1:15" ht="15" customHeight="1">
      <c r="A15" s="267"/>
      <c r="B15" s="67" t="s">
        <v>98</v>
      </c>
      <c r="C15" s="124">
        <v>300</v>
      </c>
      <c r="D15" s="68">
        <f>3.94+0.743+0.093</f>
        <v>4.776</v>
      </c>
      <c r="E15" s="269"/>
      <c r="F15" s="265"/>
      <c r="G15" s="271"/>
      <c r="H15" s="285"/>
      <c r="I15" s="67"/>
      <c r="J15" s="68"/>
      <c r="K15" s="67"/>
      <c r="L15" s="68"/>
      <c r="M15" s="67"/>
      <c r="N15" s="68"/>
      <c r="O15" s="57"/>
    </row>
    <row r="16" spans="1:15" ht="15" customHeight="1" thickBot="1">
      <c r="A16" s="267"/>
      <c r="B16" s="67" t="s">
        <v>122</v>
      </c>
      <c r="C16" s="124">
        <v>17.25</v>
      </c>
      <c r="D16" s="68">
        <v>45.412</v>
      </c>
      <c r="E16" s="269"/>
      <c r="F16" s="265"/>
      <c r="G16" s="271"/>
      <c r="H16" s="285"/>
      <c r="I16" s="67"/>
      <c r="J16" s="68"/>
      <c r="K16" s="67"/>
      <c r="L16" s="68"/>
      <c r="M16" s="67"/>
      <c r="N16" s="68"/>
      <c r="O16" s="57"/>
    </row>
    <row r="17" spans="1:15" ht="15" customHeight="1" thickTop="1">
      <c r="A17" s="267" t="s">
        <v>18</v>
      </c>
      <c r="B17" s="71" t="s">
        <v>97</v>
      </c>
      <c r="C17" s="126">
        <v>2040</v>
      </c>
      <c r="D17" s="63">
        <f>5.91+2.971+0.093</f>
        <v>8.974</v>
      </c>
      <c r="E17" s="268">
        <v>313</v>
      </c>
      <c r="F17" s="264">
        <v>22.89</v>
      </c>
      <c r="G17" s="270">
        <f>256*84</f>
        <v>21504</v>
      </c>
      <c r="H17" s="284">
        <v>12.33</v>
      </c>
      <c r="I17" s="71"/>
      <c r="J17" s="61"/>
      <c r="K17" s="71"/>
      <c r="L17" s="61"/>
      <c r="M17" s="71"/>
      <c r="N17" s="61"/>
      <c r="O17" s="57"/>
    </row>
    <row r="18" spans="1:15" ht="15" customHeight="1">
      <c r="A18" s="267"/>
      <c r="B18" s="67" t="s">
        <v>98</v>
      </c>
      <c r="C18" s="124">
        <v>270</v>
      </c>
      <c r="D18" s="68">
        <f>3.94+0.743+0.093</f>
        <v>4.776</v>
      </c>
      <c r="E18" s="269"/>
      <c r="F18" s="265"/>
      <c r="G18" s="271"/>
      <c r="H18" s="285"/>
      <c r="I18" s="67"/>
      <c r="J18" s="68"/>
      <c r="K18" s="67"/>
      <c r="L18" s="68"/>
      <c r="M18" s="67"/>
      <c r="N18" s="68"/>
      <c r="O18" s="57"/>
    </row>
    <row r="19" spans="1:15" ht="15" customHeight="1">
      <c r="A19" s="267"/>
      <c r="B19" s="67" t="s">
        <v>97</v>
      </c>
      <c r="C19" s="124">
        <v>17.25</v>
      </c>
      <c r="D19" s="68">
        <v>45.412</v>
      </c>
      <c r="E19" s="269"/>
      <c r="F19" s="265"/>
      <c r="G19" s="271"/>
      <c r="H19" s="285"/>
      <c r="I19" s="67"/>
      <c r="J19" s="68"/>
      <c r="K19" s="67"/>
      <c r="L19" s="68"/>
      <c r="M19" s="67"/>
      <c r="N19" s="68"/>
      <c r="O19" s="57"/>
    </row>
    <row r="20" spans="1:15" ht="12.75">
      <c r="A20" s="266" t="s">
        <v>19</v>
      </c>
      <c r="B20" s="71" t="s">
        <v>97</v>
      </c>
      <c r="C20" s="126"/>
      <c r="D20" s="61"/>
      <c r="E20" s="268"/>
      <c r="F20" s="264"/>
      <c r="G20" s="270"/>
      <c r="H20" s="284"/>
      <c r="I20" s="71"/>
      <c r="J20" s="61"/>
      <c r="K20" s="71"/>
      <c r="L20" s="61"/>
      <c r="M20" s="71"/>
      <c r="N20" s="61"/>
      <c r="O20" s="57"/>
    </row>
    <row r="21" spans="1:15" ht="12.75">
      <c r="A21" s="267"/>
      <c r="B21" s="67" t="s">
        <v>98</v>
      </c>
      <c r="C21" s="124"/>
      <c r="D21" s="68"/>
      <c r="E21" s="269"/>
      <c r="F21" s="265"/>
      <c r="G21" s="271"/>
      <c r="H21" s="285"/>
      <c r="I21" s="67"/>
      <c r="J21" s="68"/>
      <c r="K21" s="67"/>
      <c r="L21" s="68"/>
      <c r="M21" s="67"/>
      <c r="N21" s="68"/>
      <c r="O21" s="57"/>
    </row>
    <row r="22" spans="1:15" ht="12.75">
      <c r="A22" s="267"/>
      <c r="B22" s="67" t="s">
        <v>97</v>
      </c>
      <c r="C22" s="124"/>
      <c r="D22" s="68"/>
      <c r="E22" s="269"/>
      <c r="F22" s="265"/>
      <c r="G22" s="271"/>
      <c r="H22" s="285"/>
      <c r="I22" s="67"/>
      <c r="J22" s="68"/>
      <c r="K22" s="67"/>
      <c r="L22" s="68"/>
      <c r="M22" s="67"/>
      <c r="N22" s="68"/>
      <c r="O22" s="57"/>
    </row>
    <row r="23" spans="1:15" ht="12.75">
      <c r="A23" s="272"/>
      <c r="B23" s="69" t="s">
        <v>98</v>
      </c>
      <c r="C23" s="125"/>
      <c r="D23" s="70"/>
      <c r="E23" s="273"/>
      <c r="F23" s="274"/>
      <c r="G23" s="275"/>
      <c r="H23" s="286"/>
      <c r="I23" s="69"/>
      <c r="J23" s="70"/>
      <c r="K23" s="69"/>
      <c r="L23" s="70"/>
      <c r="M23" s="69"/>
      <c r="N23" s="70"/>
      <c r="O23" s="57"/>
    </row>
    <row r="24" spans="1:15" ht="12.75">
      <c r="A24" s="266" t="s">
        <v>20</v>
      </c>
      <c r="B24" s="71" t="s">
        <v>97</v>
      </c>
      <c r="C24" s="126"/>
      <c r="D24" s="61"/>
      <c r="E24" s="268"/>
      <c r="F24" s="264"/>
      <c r="G24" s="270"/>
      <c r="H24" s="264"/>
      <c r="I24" s="71"/>
      <c r="J24" s="61"/>
      <c r="K24" s="71"/>
      <c r="L24" s="61"/>
      <c r="M24" s="71"/>
      <c r="N24" s="61"/>
      <c r="O24" s="57"/>
    </row>
    <row r="25" spans="1:15" ht="12.75">
      <c r="A25" s="267"/>
      <c r="B25" s="67" t="s">
        <v>98</v>
      </c>
      <c r="C25" s="124"/>
      <c r="D25" s="68"/>
      <c r="E25" s="269"/>
      <c r="F25" s="265"/>
      <c r="G25" s="271"/>
      <c r="H25" s="265"/>
      <c r="I25" s="67"/>
      <c r="J25" s="68"/>
      <c r="K25" s="67"/>
      <c r="L25" s="68"/>
      <c r="M25" s="67"/>
      <c r="N25" s="68"/>
      <c r="O25" s="57"/>
    </row>
    <row r="26" spans="1:15" ht="12.75">
      <c r="A26" s="267"/>
      <c r="B26" s="67" t="s">
        <v>97</v>
      </c>
      <c r="C26" s="124"/>
      <c r="D26" s="68"/>
      <c r="E26" s="269"/>
      <c r="F26" s="265"/>
      <c r="G26" s="271"/>
      <c r="H26" s="265"/>
      <c r="I26" s="67"/>
      <c r="J26" s="68"/>
      <c r="K26" s="67"/>
      <c r="L26" s="68"/>
      <c r="M26" s="67"/>
      <c r="N26" s="68"/>
      <c r="O26" s="57"/>
    </row>
    <row r="27" spans="1:15" ht="12.75">
      <c r="A27" s="266" t="s">
        <v>71</v>
      </c>
      <c r="B27" s="71" t="s">
        <v>97</v>
      </c>
      <c r="C27" s="126"/>
      <c r="D27" s="61"/>
      <c r="E27" s="268"/>
      <c r="F27" s="264"/>
      <c r="G27" s="270"/>
      <c r="H27" s="264"/>
      <c r="I27" s="71"/>
      <c r="J27" s="61"/>
      <c r="K27" s="71"/>
      <c r="L27" s="61"/>
      <c r="M27" s="71"/>
      <c r="N27" s="61"/>
      <c r="O27" s="57"/>
    </row>
    <row r="28" spans="1:15" ht="12.75">
      <c r="A28" s="267"/>
      <c r="B28" s="67" t="s">
        <v>98</v>
      </c>
      <c r="C28" s="124"/>
      <c r="D28" s="68"/>
      <c r="E28" s="269"/>
      <c r="F28" s="265"/>
      <c r="G28" s="271"/>
      <c r="H28" s="265"/>
      <c r="I28" s="67"/>
      <c r="J28" s="68"/>
      <c r="K28" s="67"/>
      <c r="L28" s="68"/>
      <c r="M28" s="67"/>
      <c r="N28" s="68"/>
      <c r="O28" s="57"/>
    </row>
    <row r="29" spans="1:15" ht="12.75">
      <c r="A29" s="267"/>
      <c r="B29" s="67" t="s">
        <v>97</v>
      </c>
      <c r="C29" s="124"/>
      <c r="D29" s="68"/>
      <c r="E29" s="269"/>
      <c r="F29" s="265"/>
      <c r="G29" s="271"/>
      <c r="H29" s="265"/>
      <c r="I29" s="67"/>
      <c r="J29" s="68"/>
      <c r="K29" s="67"/>
      <c r="L29" s="68"/>
      <c r="M29" s="67"/>
      <c r="N29" s="68"/>
      <c r="O29" s="57"/>
    </row>
    <row r="30" spans="1:15" ht="12.75">
      <c r="A30" s="266" t="s">
        <v>72</v>
      </c>
      <c r="B30" s="71" t="s">
        <v>97</v>
      </c>
      <c r="C30" s="126"/>
      <c r="D30" s="61"/>
      <c r="E30" s="268"/>
      <c r="F30" s="264"/>
      <c r="G30" s="270"/>
      <c r="H30" s="264"/>
      <c r="I30" s="71"/>
      <c r="J30" s="61"/>
      <c r="K30" s="71"/>
      <c r="L30" s="61"/>
      <c r="M30" s="71"/>
      <c r="N30" s="61"/>
      <c r="O30" s="57"/>
    </row>
    <row r="31" spans="1:15" ht="12.75">
      <c r="A31" s="267"/>
      <c r="B31" s="67" t="s">
        <v>98</v>
      </c>
      <c r="C31" s="124"/>
      <c r="D31" s="68"/>
      <c r="E31" s="269"/>
      <c r="F31" s="265"/>
      <c r="G31" s="271"/>
      <c r="H31" s="265"/>
      <c r="I31" s="67"/>
      <c r="J31" s="68"/>
      <c r="K31" s="67"/>
      <c r="L31" s="68"/>
      <c r="M31" s="67"/>
      <c r="N31" s="68"/>
      <c r="O31" s="57"/>
    </row>
    <row r="32" spans="1:15" ht="12.75">
      <c r="A32" s="267"/>
      <c r="B32" s="67" t="s">
        <v>97</v>
      </c>
      <c r="C32" s="124"/>
      <c r="D32" s="68"/>
      <c r="E32" s="269"/>
      <c r="F32" s="265"/>
      <c r="G32" s="271"/>
      <c r="H32" s="265"/>
      <c r="I32" s="67"/>
      <c r="J32" s="68"/>
      <c r="K32" s="67"/>
      <c r="L32" s="68"/>
      <c r="M32" s="67"/>
      <c r="N32" s="68"/>
      <c r="O32" s="57"/>
    </row>
    <row r="33" spans="1:15" ht="12.75">
      <c r="A33" s="266" t="s">
        <v>22</v>
      </c>
      <c r="B33" s="71" t="s">
        <v>97</v>
      </c>
      <c r="C33" s="126"/>
      <c r="D33" s="61"/>
      <c r="E33" s="268"/>
      <c r="F33" s="264"/>
      <c r="G33" s="270"/>
      <c r="H33" s="264"/>
      <c r="I33" s="69"/>
      <c r="J33" s="70"/>
      <c r="K33" s="69"/>
      <c r="L33" s="70"/>
      <c r="M33" s="69"/>
      <c r="N33" s="70"/>
      <c r="O33" s="57"/>
    </row>
    <row r="34" spans="1:15" ht="12.75">
      <c r="A34" s="267"/>
      <c r="B34" s="67" t="s">
        <v>98</v>
      </c>
      <c r="C34" s="124"/>
      <c r="D34" s="68"/>
      <c r="E34" s="269"/>
      <c r="F34" s="265"/>
      <c r="G34" s="271"/>
      <c r="H34" s="265"/>
      <c r="I34" s="69"/>
      <c r="J34" s="70"/>
      <c r="K34" s="69"/>
      <c r="L34" s="70"/>
      <c r="M34" s="69"/>
      <c r="N34" s="70"/>
      <c r="O34" s="57"/>
    </row>
    <row r="35" spans="1:15" ht="12.75">
      <c r="A35" s="267"/>
      <c r="B35" s="67" t="s">
        <v>97</v>
      </c>
      <c r="C35" s="124"/>
      <c r="D35" s="68"/>
      <c r="E35" s="269"/>
      <c r="F35" s="265"/>
      <c r="G35" s="271"/>
      <c r="H35" s="265"/>
      <c r="I35" s="69"/>
      <c r="J35" s="70"/>
      <c r="K35" s="69"/>
      <c r="L35" s="70"/>
      <c r="M35" s="69"/>
      <c r="N35" s="70"/>
      <c r="O35" s="57"/>
    </row>
    <row r="36" spans="1:15" ht="12.75">
      <c r="A36" s="266" t="s">
        <v>23</v>
      </c>
      <c r="B36" s="71" t="s">
        <v>97</v>
      </c>
      <c r="C36" s="126"/>
      <c r="D36" s="61"/>
      <c r="E36" s="268"/>
      <c r="F36" s="264"/>
      <c r="G36" s="270"/>
      <c r="H36" s="264"/>
      <c r="I36" s="72"/>
      <c r="J36" s="73"/>
      <c r="K36" s="72"/>
      <c r="L36" s="73"/>
      <c r="M36" s="72"/>
      <c r="N36" s="73"/>
      <c r="O36" s="57"/>
    </row>
    <row r="37" spans="1:15" ht="12.75">
      <c r="A37" s="267"/>
      <c r="B37" s="67" t="s">
        <v>98</v>
      </c>
      <c r="C37" s="124"/>
      <c r="D37" s="68"/>
      <c r="E37" s="269"/>
      <c r="F37" s="265"/>
      <c r="G37" s="271"/>
      <c r="H37" s="265"/>
      <c r="I37" s="72"/>
      <c r="J37" s="73"/>
      <c r="K37" s="72"/>
      <c r="L37" s="73"/>
      <c r="M37" s="72"/>
      <c r="N37" s="73"/>
      <c r="O37" s="57"/>
    </row>
    <row r="38" spans="1:15" ht="12.75">
      <c r="A38" s="267"/>
      <c r="B38" s="67" t="s">
        <v>97</v>
      </c>
      <c r="C38" s="124"/>
      <c r="D38" s="68"/>
      <c r="E38" s="269"/>
      <c r="F38" s="265"/>
      <c r="G38" s="271"/>
      <c r="H38" s="265"/>
      <c r="I38" s="72"/>
      <c r="J38" s="73"/>
      <c r="K38" s="72"/>
      <c r="L38" s="73"/>
      <c r="M38" s="72"/>
      <c r="N38" s="73"/>
      <c r="O38" s="57"/>
    </row>
    <row r="39" spans="1:15" ht="12.75">
      <c r="A39" s="266" t="s">
        <v>24</v>
      </c>
      <c r="B39" s="71" t="s">
        <v>97</v>
      </c>
      <c r="C39" s="126"/>
      <c r="D39" s="61"/>
      <c r="E39" s="268"/>
      <c r="F39" s="264"/>
      <c r="G39" s="270"/>
      <c r="H39" s="264"/>
      <c r="I39" s="72"/>
      <c r="J39" s="73"/>
      <c r="K39" s="72"/>
      <c r="L39" s="73"/>
      <c r="M39" s="72"/>
      <c r="N39" s="73"/>
      <c r="O39" s="57"/>
    </row>
    <row r="40" spans="1:15" ht="12.75">
      <c r="A40" s="267"/>
      <c r="B40" s="67" t="s">
        <v>98</v>
      </c>
      <c r="C40" s="124"/>
      <c r="D40" s="68"/>
      <c r="E40" s="269"/>
      <c r="F40" s="265"/>
      <c r="G40" s="271"/>
      <c r="H40" s="265"/>
      <c r="I40" s="72"/>
      <c r="J40" s="73"/>
      <c r="K40" s="72"/>
      <c r="L40" s="73"/>
      <c r="M40" s="72"/>
      <c r="N40" s="73"/>
      <c r="O40" s="57"/>
    </row>
    <row r="41" spans="1:15" ht="12.75">
      <c r="A41" s="267"/>
      <c r="B41" s="67" t="s">
        <v>97</v>
      </c>
      <c r="C41" s="124"/>
      <c r="D41" s="68"/>
      <c r="E41" s="269"/>
      <c r="F41" s="265"/>
      <c r="G41" s="271"/>
      <c r="H41" s="265"/>
      <c r="I41" s="72"/>
      <c r="J41" s="73"/>
      <c r="K41" s="72"/>
      <c r="L41" s="73"/>
      <c r="M41" s="72"/>
      <c r="N41" s="73"/>
      <c r="O41" s="57"/>
    </row>
    <row r="42" spans="1:15" ht="12.75">
      <c r="A42" s="266" t="s">
        <v>25</v>
      </c>
      <c r="B42" s="71" t="s">
        <v>97</v>
      </c>
      <c r="C42" s="126"/>
      <c r="D42" s="61"/>
      <c r="E42" s="268"/>
      <c r="F42" s="264"/>
      <c r="G42" s="270"/>
      <c r="H42" s="264"/>
      <c r="I42" s="72"/>
      <c r="J42" s="73"/>
      <c r="K42" s="72"/>
      <c r="L42" s="73"/>
      <c r="M42" s="72"/>
      <c r="N42" s="73"/>
      <c r="O42" s="57"/>
    </row>
    <row r="43" spans="1:15" ht="12.75">
      <c r="A43" s="267"/>
      <c r="B43" s="67" t="s">
        <v>98</v>
      </c>
      <c r="C43" s="124"/>
      <c r="D43" s="68"/>
      <c r="E43" s="269"/>
      <c r="F43" s="265"/>
      <c r="G43" s="271"/>
      <c r="H43" s="265"/>
      <c r="I43" s="72"/>
      <c r="J43" s="73"/>
      <c r="K43" s="72"/>
      <c r="L43" s="73"/>
      <c r="M43" s="72"/>
      <c r="N43" s="73"/>
      <c r="O43" s="57"/>
    </row>
    <row r="44" spans="1:15" ht="13.5" thickBot="1">
      <c r="A44" s="267"/>
      <c r="B44" s="67" t="s">
        <v>97</v>
      </c>
      <c r="C44" s="124"/>
      <c r="D44" s="68"/>
      <c r="E44" s="269"/>
      <c r="F44" s="265"/>
      <c r="G44" s="271"/>
      <c r="H44" s="265"/>
      <c r="I44" s="72"/>
      <c r="J44" s="73"/>
      <c r="K44" s="72"/>
      <c r="L44" s="73"/>
      <c r="M44" s="72"/>
      <c r="N44" s="73"/>
      <c r="O44" s="57"/>
    </row>
    <row r="45" spans="1:15" ht="12.75">
      <c r="A45" s="305" t="s">
        <v>26</v>
      </c>
      <c r="B45" s="87" t="s">
        <v>97</v>
      </c>
      <c r="C45" s="87"/>
      <c r="D45" s="87"/>
      <c r="E45" s="307"/>
      <c r="F45" s="264"/>
      <c r="G45" s="270"/>
      <c r="H45" s="264"/>
      <c r="I45" s="71"/>
      <c r="J45" s="61"/>
      <c r="K45" s="71"/>
      <c r="L45" s="61"/>
      <c r="M45" s="71"/>
      <c r="N45" s="61"/>
      <c r="O45" s="57"/>
    </row>
    <row r="46" spans="1:15" ht="12.75">
      <c r="A46" s="306"/>
      <c r="B46" s="88" t="s">
        <v>98</v>
      </c>
      <c r="C46" s="88"/>
      <c r="D46" s="88"/>
      <c r="E46" s="308"/>
      <c r="F46" s="265"/>
      <c r="G46" s="271"/>
      <c r="H46" s="265"/>
      <c r="I46" s="71"/>
      <c r="J46" s="61"/>
      <c r="K46" s="71"/>
      <c r="L46" s="61"/>
      <c r="M46" s="71"/>
      <c r="N46" s="61"/>
      <c r="O46" s="57"/>
    </row>
    <row r="47" spans="1:15" ht="12.75">
      <c r="A47" s="306"/>
      <c r="B47" s="88" t="s">
        <v>97</v>
      </c>
      <c r="C47" s="88"/>
      <c r="D47" s="88"/>
      <c r="E47" s="308"/>
      <c r="F47" s="265"/>
      <c r="G47" s="271"/>
      <c r="H47" s="265"/>
      <c r="I47" s="71"/>
      <c r="J47" s="61"/>
      <c r="K47" s="71"/>
      <c r="L47" s="61"/>
      <c r="M47" s="71"/>
      <c r="N47" s="61"/>
      <c r="O47" s="57"/>
    </row>
    <row r="48" spans="1:15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7"/>
    </row>
    <row r="49" spans="1:14" s="37" customFormat="1" ht="12.75">
      <c r="A49" s="210" t="s">
        <v>32</v>
      </c>
      <c r="B49" s="210"/>
      <c r="C49" s="210"/>
      <c r="D49" s="211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" t="s">
        <v>33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0" t="s">
        <v>35</v>
      </c>
      <c r="C51" s="210"/>
      <c r="D51" s="210"/>
      <c r="E51" s="211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10" t="s">
        <v>34</v>
      </c>
      <c r="C52" s="210"/>
      <c r="D52" s="210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7" customFormat="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="37" customFormat="1" ht="12.75"/>
  </sheetData>
  <sheetProtection/>
  <mergeCells count="79">
    <mergeCell ref="H42:H44"/>
    <mergeCell ref="A42:A44"/>
    <mergeCell ref="E42:E44"/>
    <mergeCell ref="F42:F44"/>
    <mergeCell ref="G42:G44"/>
    <mergeCell ref="H45:H47"/>
    <mergeCell ref="A45:A47"/>
    <mergeCell ref="E45:E47"/>
    <mergeCell ref="F45:F47"/>
    <mergeCell ref="G45:G47"/>
    <mergeCell ref="H30:H32"/>
    <mergeCell ref="A30:A32"/>
    <mergeCell ref="E30:E32"/>
    <mergeCell ref="F30:F32"/>
    <mergeCell ref="A33:A35"/>
    <mergeCell ref="G33:G35"/>
    <mergeCell ref="H33:H35"/>
    <mergeCell ref="E33:E35"/>
    <mergeCell ref="F33:F35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A11:A13"/>
    <mergeCell ref="A14:A16"/>
    <mergeCell ref="E11:E13"/>
    <mergeCell ref="F11:F13"/>
    <mergeCell ref="F14:F16"/>
    <mergeCell ref="E14:E16"/>
    <mergeCell ref="I1:K1"/>
    <mergeCell ref="I2:K2"/>
    <mergeCell ref="I3:K3"/>
    <mergeCell ref="A6:N7"/>
    <mergeCell ref="A8:A10"/>
    <mergeCell ref="B8:D8"/>
    <mergeCell ref="E8:F8"/>
    <mergeCell ref="B9:C10"/>
    <mergeCell ref="B52:D52"/>
    <mergeCell ref="G8:N8"/>
    <mergeCell ref="D9:D10"/>
    <mergeCell ref="E9:E10"/>
    <mergeCell ref="F9:F10"/>
    <mergeCell ref="G9:H9"/>
    <mergeCell ref="I9:J9"/>
    <mergeCell ref="H20:H23"/>
    <mergeCell ref="K9:L9"/>
    <mergeCell ref="M9:N9"/>
    <mergeCell ref="A20:A23"/>
    <mergeCell ref="E20:E23"/>
    <mergeCell ref="F20:F23"/>
    <mergeCell ref="G20:G23"/>
    <mergeCell ref="A49:D49"/>
    <mergeCell ref="B51:E51"/>
    <mergeCell ref="G30:G32"/>
    <mergeCell ref="H27:H29"/>
    <mergeCell ref="A27:A29"/>
    <mergeCell ref="E27:E29"/>
    <mergeCell ref="F27:F29"/>
    <mergeCell ref="G27:G29"/>
    <mergeCell ref="G24:G26"/>
    <mergeCell ref="H24:H26"/>
    <mergeCell ref="A24:A26"/>
    <mergeCell ref="E24:E26"/>
    <mergeCell ref="F24:F26"/>
    <mergeCell ref="H39:H41"/>
    <mergeCell ref="A39:A41"/>
    <mergeCell ref="E39:E41"/>
    <mergeCell ref="F39:F41"/>
    <mergeCell ref="G39:G41"/>
    <mergeCell ref="A36:A38"/>
    <mergeCell ref="F36:F38"/>
    <mergeCell ref="G36:G38"/>
    <mergeCell ref="H36:H38"/>
    <mergeCell ref="E36:E38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5" t="s">
        <v>42</v>
      </c>
      <c r="B1" s="56" t="s">
        <v>44</v>
      </c>
      <c r="C1" s="56"/>
      <c r="D1" s="58"/>
      <c r="E1" s="58">
        <v>50668</v>
      </c>
      <c r="F1" s="58"/>
      <c r="G1" s="58"/>
      <c r="H1" s="58"/>
      <c r="I1" s="287" t="s">
        <v>29</v>
      </c>
      <c r="J1" s="287"/>
      <c r="K1" s="287"/>
      <c r="L1" s="59">
        <v>1101</v>
      </c>
      <c r="M1" s="60"/>
      <c r="N1" s="60"/>
      <c r="O1" s="57"/>
    </row>
    <row r="2" spans="1:15" ht="12.75">
      <c r="A2" s="56" t="s">
        <v>1</v>
      </c>
      <c r="B2" s="56" t="s">
        <v>57</v>
      </c>
      <c r="C2" s="56"/>
      <c r="D2" s="58"/>
      <c r="E2" s="58">
        <v>50669</v>
      </c>
      <c r="F2" s="58"/>
      <c r="G2" s="58"/>
      <c r="H2" s="58"/>
      <c r="I2" s="287" t="s">
        <v>2</v>
      </c>
      <c r="J2" s="287"/>
      <c r="K2" s="287"/>
      <c r="L2" s="58">
        <v>8</v>
      </c>
      <c r="M2" s="60"/>
      <c r="N2" s="60"/>
      <c r="O2" s="57"/>
    </row>
    <row r="3" spans="1:15" ht="12.75">
      <c r="A3" s="56" t="s">
        <v>0</v>
      </c>
      <c r="B3" s="56" t="s">
        <v>38</v>
      </c>
      <c r="C3" s="56"/>
      <c r="D3" s="58"/>
      <c r="E3" s="58"/>
      <c r="F3" s="58"/>
      <c r="G3" s="58"/>
      <c r="H3" s="58"/>
      <c r="I3" s="287" t="s">
        <v>3</v>
      </c>
      <c r="J3" s="287"/>
      <c r="K3" s="287"/>
      <c r="L3" s="58">
        <v>1</v>
      </c>
      <c r="M3" s="60"/>
      <c r="N3" s="60"/>
      <c r="O3" s="57"/>
    </row>
    <row r="4" spans="1:15" ht="12.75">
      <c r="A4" s="56" t="s">
        <v>4</v>
      </c>
      <c r="B4" s="56">
        <v>189</v>
      </c>
      <c r="C4" s="56"/>
      <c r="D4" s="58"/>
      <c r="E4" s="58"/>
      <c r="F4" s="58"/>
      <c r="G4" s="58"/>
      <c r="H4" s="58"/>
      <c r="I4" s="56" t="s">
        <v>31</v>
      </c>
      <c r="J4" s="56"/>
      <c r="K4" s="56"/>
      <c r="L4" s="56" t="s">
        <v>65</v>
      </c>
      <c r="M4" s="58"/>
      <c r="N4" s="58"/>
      <c r="O4" s="58"/>
    </row>
    <row r="5" spans="1:15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68</v>
      </c>
      <c r="M5" s="60"/>
      <c r="N5" s="60"/>
      <c r="O5" s="57"/>
    </row>
    <row r="6" spans="1:15" ht="12.75" customHeight="1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7"/>
    </row>
    <row r="7" spans="1:15" ht="12.75" customHeight="1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7"/>
    </row>
    <row r="8" spans="1:15" ht="15" customHeight="1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7"/>
    </row>
    <row r="9" spans="1:15" ht="12.75" customHeight="1" thickTop="1">
      <c r="A9" s="267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7"/>
    </row>
    <row r="10" spans="1:15" ht="12.75" customHeight="1" thickBot="1">
      <c r="A10" s="295"/>
      <c r="B10" s="301"/>
      <c r="C10" s="302"/>
      <c r="D10" s="279"/>
      <c r="E10" s="281"/>
      <c r="F10" s="279"/>
      <c r="G10" s="64" t="s">
        <v>41</v>
      </c>
      <c r="H10" s="65" t="s">
        <v>9</v>
      </c>
      <c r="I10" s="66" t="s">
        <v>12</v>
      </c>
      <c r="J10" s="65" t="s">
        <v>9</v>
      </c>
      <c r="K10" s="66" t="s">
        <v>70</v>
      </c>
      <c r="L10" s="65" t="s">
        <v>9</v>
      </c>
      <c r="M10" s="66" t="s">
        <v>30</v>
      </c>
      <c r="N10" s="65" t="s">
        <v>9</v>
      </c>
      <c r="O10" s="57"/>
    </row>
    <row r="11" spans="1:15" ht="15.75" customHeight="1" thickTop="1">
      <c r="A11" s="310" t="s">
        <v>16</v>
      </c>
      <c r="B11" s="62" t="s">
        <v>97</v>
      </c>
      <c r="C11" s="123">
        <v>0</v>
      </c>
      <c r="D11" s="63">
        <f>5.91+2.971+0.093</f>
        <v>8.974</v>
      </c>
      <c r="E11" s="280">
        <v>95</v>
      </c>
      <c r="F11" s="278">
        <v>22.89</v>
      </c>
      <c r="G11" s="304">
        <f>218*84</f>
        <v>18312</v>
      </c>
      <c r="H11" s="303">
        <v>12.33</v>
      </c>
      <c r="I11" s="67"/>
      <c r="J11" s="68"/>
      <c r="K11" s="67"/>
      <c r="L11" s="68"/>
      <c r="M11" s="67"/>
      <c r="N11" s="68"/>
      <c r="O11" s="57"/>
    </row>
    <row r="12" spans="1:15" ht="15" customHeight="1">
      <c r="A12" s="309"/>
      <c r="B12" s="67" t="s">
        <v>98</v>
      </c>
      <c r="C12" s="124">
        <v>11310</v>
      </c>
      <c r="D12" s="68">
        <f>3.94+2.971+0.093</f>
        <v>7.004</v>
      </c>
      <c r="E12" s="269"/>
      <c r="F12" s="265"/>
      <c r="G12" s="271"/>
      <c r="H12" s="285"/>
      <c r="I12" s="67"/>
      <c r="J12" s="68"/>
      <c r="K12" s="67"/>
      <c r="L12" s="68"/>
      <c r="M12" s="67"/>
      <c r="N12" s="68"/>
      <c r="O12" s="57"/>
    </row>
    <row r="13" spans="1:15" ht="15" customHeight="1" thickBot="1">
      <c r="A13" s="309"/>
      <c r="B13" s="67" t="s">
        <v>122</v>
      </c>
      <c r="C13" s="124">
        <v>17.25</v>
      </c>
      <c r="D13" s="68">
        <v>45.412</v>
      </c>
      <c r="E13" s="269"/>
      <c r="F13" s="265"/>
      <c r="G13" s="271"/>
      <c r="H13" s="285"/>
      <c r="I13" s="67"/>
      <c r="J13" s="68"/>
      <c r="K13" s="67"/>
      <c r="L13" s="68"/>
      <c r="M13" s="67"/>
      <c r="N13" s="68"/>
      <c r="O13" s="57"/>
    </row>
    <row r="14" spans="1:15" ht="15.75" customHeight="1" thickTop="1">
      <c r="A14" s="309" t="s">
        <v>17</v>
      </c>
      <c r="B14" s="67" t="s">
        <v>97</v>
      </c>
      <c r="C14" s="126">
        <v>0</v>
      </c>
      <c r="D14" s="63">
        <f>5.91+2.971+0.093</f>
        <v>8.974</v>
      </c>
      <c r="E14" s="268">
        <f>78+7</f>
        <v>85</v>
      </c>
      <c r="F14" s="264">
        <v>22.89</v>
      </c>
      <c r="G14" s="270">
        <f>218*84</f>
        <v>18312</v>
      </c>
      <c r="H14" s="284">
        <v>12.33</v>
      </c>
      <c r="I14" s="67"/>
      <c r="J14" s="68"/>
      <c r="K14" s="67"/>
      <c r="L14" s="68"/>
      <c r="M14" s="67"/>
      <c r="N14" s="68"/>
      <c r="O14" s="57"/>
    </row>
    <row r="15" spans="1:15" ht="15" customHeight="1">
      <c r="A15" s="309"/>
      <c r="B15" s="67" t="s">
        <v>98</v>
      </c>
      <c r="C15" s="124">
        <v>5280</v>
      </c>
      <c r="D15" s="68">
        <f>3.94+2.971+0.093</f>
        <v>7.004</v>
      </c>
      <c r="E15" s="269"/>
      <c r="F15" s="265"/>
      <c r="G15" s="271"/>
      <c r="H15" s="285"/>
      <c r="I15" s="67"/>
      <c r="J15" s="68"/>
      <c r="K15" s="67"/>
      <c r="L15" s="68"/>
      <c r="M15" s="67"/>
      <c r="N15" s="68"/>
      <c r="O15" s="57"/>
    </row>
    <row r="16" spans="1:15" ht="15" customHeight="1" thickBot="1">
      <c r="A16" s="309"/>
      <c r="B16" s="67" t="s">
        <v>97</v>
      </c>
      <c r="C16" s="124">
        <v>17.25</v>
      </c>
      <c r="D16" s="68">
        <v>45.412</v>
      </c>
      <c r="E16" s="269"/>
      <c r="F16" s="265"/>
      <c r="G16" s="271"/>
      <c r="H16" s="285"/>
      <c r="I16" s="67"/>
      <c r="J16" s="68"/>
      <c r="K16" s="67"/>
      <c r="L16" s="68"/>
      <c r="M16" s="67"/>
      <c r="N16" s="68"/>
      <c r="O16" s="57"/>
    </row>
    <row r="17" spans="1:15" ht="13.5" thickTop="1">
      <c r="A17" s="309" t="s">
        <v>18</v>
      </c>
      <c r="B17" s="71" t="s">
        <v>97</v>
      </c>
      <c r="C17" s="126">
        <v>0</v>
      </c>
      <c r="D17" s="63">
        <f>5.91+2.971+0.093</f>
        <v>8.974</v>
      </c>
      <c r="E17" s="268">
        <v>157</v>
      </c>
      <c r="F17" s="264">
        <v>22.89</v>
      </c>
      <c r="G17" s="270">
        <f>218*84</f>
        <v>18312</v>
      </c>
      <c r="H17" s="284">
        <v>12.33</v>
      </c>
      <c r="I17" s="67"/>
      <c r="J17" s="68"/>
      <c r="K17" s="67"/>
      <c r="L17" s="68"/>
      <c r="M17" s="67"/>
      <c r="N17" s="68"/>
      <c r="O17" s="57"/>
    </row>
    <row r="18" spans="1:15" ht="12.75">
      <c r="A18" s="309"/>
      <c r="B18" s="67" t="s">
        <v>98</v>
      </c>
      <c r="C18" s="124">
        <v>5940</v>
      </c>
      <c r="D18" s="68">
        <f>3.94+2.971+0.093</f>
        <v>7.004</v>
      </c>
      <c r="E18" s="269"/>
      <c r="F18" s="265"/>
      <c r="G18" s="271"/>
      <c r="H18" s="285"/>
      <c r="I18" s="67"/>
      <c r="J18" s="68"/>
      <c r="K18" s="67"/>
      <c r="L18" s="68"/>
      <c r="M18" s="67"/>
      <c r="N18" s="68"/>
      <c r="O18" s="57"/>
    </row>
    <row r="19" spans="1:15" ht="12.75">
      <c r="A19" s="309"/>
      <c r="B19" s="67" t="s">
        <v>97</v>
      </c>
      <c r="C19" s="124">
        <v>17.25</v>
      </c>
      <c r="D19" s="68">
        <v>45.412</v>
      </c>
      <c r="E19" s="269"/>
      <c r="F19" s="265"/>
      <c r="G19" s="271"/>
      <c r="H19" s="285"/>
      <c r="I19" s="67"/>
      <c r="J19" s="68"/>
      <c r="K19" s="67"/>
      <c r="L19" s="68"/>
      <c r="M19" s="67"/>
      <c r="N19" s="68"/>
      <c r="O19" s="57"/>
    </row>
    <row r="20" spans="1:15" ht="12.75">
      <c r="A20" s="309" t="s">
        <v>19</v>
      </c>
      <c r="B20" s="71" t="s">
        <v>97</v>
      </c>
      <c r="C20" s="126"/>
      <c r="D20" s="61"/>
      <c r="E20" s="268"/>
      <c r="F20" s="264"/>
      <c r="G20" s="270"/>
      <c r="H20" s="284"/>
      <c r="I20" s="67"/>
      <c r="J20" s="68"/>
      <c r="K20" s="67"/>
      <c r="L20" s="68"/>
      <c r="M20" s="67"/>
      <c r="N20" s="68"/>
      <c r="O20" s="57"/>
    </row>
    <row r="21" spans="1:15" ht="12.75">
      <c r="A21" s="309"/>
      <c r="B21" s="67" t="s">
        <v>98</v>
      </c>
      <c r="C21" s="124"/>
      <c r="D21" s="68"/>
      <c r="E21" s="269"/>
      <c r="F21" s="265"/>
      <c r="G21" s="271"/>
      <c r="H21" s="285"/>
      <c r="I21" s="67"/>
      <c r="J21" s="68"/>
      <c r="K21" s="67"/>
      <c r="L21" s="68"/>
      <c r="M21" s="67"/>
      <c r="N21" s="68"/>
      <c r="O21" s="57"/>
    </row>
    <row r="22" spans="1:15" ht="12.75">
      <c r="A22" s="309"/>
      <c r="B22" s="67" t="s">
        <v>97</v>
      </c>
      <c r="C22" s="124"/>
      <c r="D22" s="68"/>
      <c r="E22" s="269"/>
      <c r="F22" s="265"/>
      <c r="G22" s="271"/>
      <c r="H22" s="285"/>
      <c r="I22" s="67"/>
      <c r="J22" s="68"/>
      <c r="K22" s="67"/>
      <c r="L22" s="68"/>
      <c r="M22" s="67"/>
      <c r="N22" s="68"/>
      <c r="O22" s="57"/>
    </row>
    <row r="23" spans="1:15" ht="12.75">
      <c r="A23" s="266" t="s">
        <v>20</v>
      </c>
      <c r="B23" s="71" t="s">
        <v>97</v>
      </c>
      <c r="C23" s="126"/>
      <c r="D23" s="61"/>
      <c r="E23" s="268"/>
      <c r="F23" s="264"/>
      <c r="G23" s="270"/>
      <c r="H23" s="264"/>
      <c r="I23" s="71"/>
      <c r="J23" s="61"/>
      <c r="K23" s="71"/>
      <c r="L23" s="61"/>
      <c r="M23" s="71"/>
      <c r="N23" s="61"/>
      <c r="O23" s="57"/>
    </row>
    <row r="24" spans="1:15" ht="12.75">
      <c r="A24" s="267"/>
      <c r="B24" s="67" t="s">
        <v>98</v>
      </c>
      <c r="C24" s="124"/>
      <c r="D24" s="68"/>
      <c r="E24" s="269"/>
      <c r="F24" s="265"/>
      <c r="G24" s="271"/>
      <c r="H24" s="265"/>
      <c r="I24" s="67"/>
      <c r="J24" s="68"/>
      <c r="K24" s="67"/>
      <c r="L24" s="68"/>
      <c r="M24" s="67"/>
      <c r="N24" s="68"/>
      <c r="O24" s="57"/>
    </row>
    <row r="25" spans="1:15" ht="12.75">
      <c r="A25" s="267"/>
      <c r="B25" s="67" t="s">
        <v>97</v>
      </c>
      <c r="C25" s="124"/>
      <c r="D25" s="68"/>
      <c r="E25" s="269"/>
      <c r="F25" s="265"/>
      <c r="G25" s="271"/>
      <c r="H25" s="265"/>
      <c r="I25" s="67"/>
      <c r="J25" s="68"/>
      <c r="K25" s="67"/>
      <c r="L25" s="68"/>
      <c r="M25" s="67"/>
      <c r="N25" s="68"/>
      <c r="O25" s="57"/>
    </row>
    <row r="26" spans="1:15" ht="12.75">
      <c r="A26" s="266" t="s">
        <v>71</v>
      </c>
      <c r="B26" s="71" t="s">
        <v>97</v>
      </c>
      <c r="C26" s="126"/>
      <c r="D26" s="61"/>
      <c r="E26" s="268"/>
      <c r="F26" s="264"/>
      <c r="G26" s="270"/>
      <c r="H26" s="264"/>
      <c r="I26" s="71"/>
      <c r="J26" s="61"/>
      <c r="K26" s="71"/>
      <c r="L26" s="61"/>
      <c r="M26" s="71"/>
      <c r="N26" s="61"/>
      <c r="O26" s="57"/>
    </row>
    <row r="27" spans="1:15" ht="12.75">
      <c r="A27" s="267"/>
      <c r="B27" s="67" t="s">
        <v>98</v>
      </c>
      <c r="C27" s="124"/>
      <c r="D27" s="68"/>
      <c r="E27" s="269"/>
      <c r="F27" s="265"/>
      <c r="G27" s="271"/>
      <c r="H27" s="265"/>
      <c r="I27" s="67"/>
      <c r="J27" s="68"/>
      <c r="K27" s="67"/>
      <c r="L27" s="68"/>
      <c r="M27" s="67"/>
      <c r="N27" s="68"/>
      <c r="O27" s="57"/>
    </row>
    <row r="28" spans="1:15" ht="12.75">
      <c r="A28" s="267"/>
      <c r="B28" s="67" t="s">
        <v>97</v>
      </c>
      <c r="C28" s="124"/>
      <c r="D28" s="68"/>
      <c r="E28" s="269"/>
      <c r="F28" s="265"/>
      <c r="G28" s="271"/>
      <c r="H28" s="265"/>
      <c r="I28" s="67"/>
      <c r="J28" s="68"/>
      <c r="K28" s="67"/>
      <c r="L28" s="68"/>
      <c r="M28" s="67"/>
      <c r="N28" s="68"/>
      <c r="O28" s="57"/>
    </row>
    <row r="29" spans="1:15" ht="12.75">
      <c r="A29" s="266" t="s">
        <v>72</v>
      </c>
      <c r="B29" s="71" t="s">
        <v>97</v>
      </c>
      <c r="C29" s="126"/>
      <c r="D29" s="61"/>
      <c r="E29" s="268"/>
      <c r="F29" s="264"/>
      <c r="G29" s="270"/>
      <c r="H29" s="264"/>
      <c r="I29" s="71"/>
      <c r="J29" s="61"/>
      <c r="K29" s="71"/>
      <c r="L29" s="61"/>
      <c r="M29" s="71"/>
      <c r="N29" s="61"/>
      <c r="O29" s="57"/>
    </row>
    <row r="30" spans="1:15" ht="12.75">
      <c r="A30" s="267"/>
      <c r="B30" s="67" t="s">
        <v>98</v>
      </c>
      <c r="C30" s="124"/>
      <c r="D30" s="68"/>
      <c r="E30" s="269"/>
      <c r="F30" s="265"/>
      <c r="G30" s="271"/>
      <c r="H30" s="265"/>
      <c r="I30" s="67"/>
      <c r="J30" s="68"/>
      <c r="K30" s="67"/>
      <c r="L30" s="68"/>
      <c r="M30" s="67"/>
      <c r="N30" s="68"/>
      <c r="O30" s="57"/>
    </row>
    <row r="31" spans="1:15" ht="12.75">
      <c r="A31" s="267"/>
      <c r="B31" s="67" t="s">
        <v>97</v>
      </c>
      <c r="C31" s="124"/>
      <c r="D31" s="68"/>
      <c r="E31" s="269"/>
      <c r="F31" s="265"/>
      <c r="G31" s="271"/>
      <c r="H31" s="265"/>
      <c r="I31" s="67"/>
      <c r="J31" s="68"/>
      <c r="K31" s="67"/>
      <c r="L31" s="68"/>
      <c r="M31" s="67"/>
      <c r="N31" s="68"/>
      <c r="O31" s="57"/>
    </row>
    <row r="32" spans="1:15" ht="12.75">
      <c r="A32" s="266" t="s">
        <v>22</v>
      </c>
      <c r="B32" s="71" t="s">
        <v>97</v>
      </c>
      <c r="C32" s="126"/>
      <c r="D32" s="61"/>
      <c r="E32" s="268"/>
      <c r="F32" s="264"/>
      <c r="G32" s="270"/>
      <c r="H32" s="264"/>
      <c r="I32" s="71"/>
      <c r="J32" s="61"/>
      <c r="K32" s="71"/>
      <c r="L32" s="61"/>
      <c r="M32" s="71"/>
      <c r="N32" s="61"/>
      <c r="O32" s="57"/>
    </row>
    <row r="33" spans="1:15" ht="12.75">
      <c r="A33" s="267"/>
      <c r="B33" s="67" t="s">
        <v>98</v>
      </c>
      <c r="C33" s="124"/>
      <c r="D33" s="68"/>
      <c r="E33" s="269"/>
      <c r="F33" s="265"/>
      <c r="G33" s="271"/>
      <c r="H33" s="265"/>
      <c r="I33" s="67"/>
      <c r="J33" s="68"/>
      <c r="K33" s="67"/>
      <c r="L33" s="68"/>
      <c r="M33" s="67"/>
      <c r="N33" s="68"/>
      <c r="O33" s="57"/>
    </row>
    <row r="34" spans="1:15" ht="12.75">
      <c r="A34" s="267"/>
      <c r="B34" s="67" t="s">
        <v>97</v>
      </c>
      <c r="C34" s="124"/>
      <c r="D34" s="68"/>
      <c r="E34" s="269"/>
      <c r="F34" s="265"/>
      <c r="G34" s="271"/>
      <c r="H34" s="265"/>
      <c r="I34" s="67"/>
      <c r="J34" s="68"/>
      <c r="K34" s="67"/>
      <c r="L34" s="68"/>
      <c r="M34" s="67"/>
      <c r="N34" s="68"/>
      <c r="O34" s="57"/>
    </row>
    <row r="35" spans="1:15" ht="12.75">
      <c r="A35" s="266" t="s">
        <v>23</v>
      </c>
      <c r="B35" s="71" t="s">
        <v>97</v>
      </c>
      <c r="C35" s="126"/>
      <c r="D35" s="61"/>
      <c r="E35" s="268"/>
      <c r="F35" s="264"/>
      <c r="G35" s="270"/>
      <c r="H35" s="264"/>
      <c r="I35" s="71"/>
      <c r="J35" s="61"/>
      <c r="K35" s="71"/>
      <c r="L35" s="61"/>
      <c r="M35" s="71"/>
      <c r="N35" s="61"/>
      <c r="O35" s="57"/>
    </row>
    <row r="36" spans="1:15" ht="12.75">
      <c r="A36" s="267"/>
      <c r="B36" s="67" t="s">
        <v>98</v>
      </c>
      <c r="C36" s="124"/>
      <c r="D36" s="68"/>
      <c r="E36" s="269"/>
      <c r="F36" s="265"/>
      <c r="G36" s="271"/>
      <c r="H36" s="265"/>
      <c r="I36" s="67"/>
      <c r="J36" s="68"/>
      <c r="K36" s="67"/>
      <c r="L36" s="68"/>
      <c r="M36" s="67"/>
      <c r="N36" s="68"/>
      <c r="O36" s="57"/>
    </row>
    <row r="37" spans="1:15" ht="12.75">
      <c r="A37" s="267"/>
      <c r="B37" s="67" t="s">
        <v>97</v>
      </c>
      <c r="C37" s="124"/>
      <c r="D37" s="68"/>
      <c r="E37" s="269"/>
      <c r="F37" s="265"/>
      <c r="G37" s="271"/>
      <c r="H37" s="265"/>
      <c r="I37" s="67"/>
      <c r="J37" s="68"/>
      <c r="K37" s="67"/>
      <c r="L37" s="68"/>
      <c r="M37" s="67"/>
      <c r="N37" s="68"/>
      <c r="O37" s="57"/>
    </row>
    <row r="38" spans="1:15" ht="12.75">
      <c r="A38" s="266" t="s">
        <v>24</v>
      </c>
      <c r="B38" s="71" t="s">
        <v>97</v>
      </c>
      <c r="C38" s="126"/>
      <c r="D38" s="61"/>
      <c r="E38" s="268"/>
      <c r="F38" s="264"/>
      <c r="G38" s="270"/>
      <c r="H38" s="264"/>
      <c r="I38" s="71"/>
      <c r="J38" s="77"/>
      <c r="K38" s="77"/>
      <c r="L38" s="77"/>
      <c r="M38" s="77"/>
      <c r="N38" s="61"/>
      <c r="O38" s="57"/>
    </row>
    <row r="39" spans="1:15" ht="12.75">
      <c r="A39" s="267"/>
      <c r="B39" s="67" t="s">
        <v>98</v>
      </c>
      <c r="C39" s="124"/>
      <c r="D39" s="68"/>
      <c r="E39" s="269"/>
      <c r="F39" s="265"/>
      <c r="G39" s="271"/>
      <c r="H39" s="265"/>
      <c r="I39" s="67"/>
      <c r="J39" s="78"/>
      <c r="K39" s="78"/>
      <c r="L39" s="78"/>
      <c r="M39" s="78"/>
      <c r="N39" s="68"/>
      <c r="O39" s="57"/>
    </row>
    <row r="40" spans="1:15" ht="12.75">
      <c r="A40" s="267"/>
      <c r="B40" s="67" t="s">
        <v>97</v>
      </c>
      <c r="C40" s="124"/>
      <c r="D40" s="68"/>
      <c r="E40" s="269"/>
      <c r="F40" s="265"/>
      <c r="G40" s="271"/>
      <c r="H40" s="265"/>
      <c r="I40" s="67"/>
      <c r="J40" s="78"/>
      <c r="K40" s="78"/>
      <c r="L40" s="78"/>
      <c r="M40" s="78"/>
      <c r="N40" s="68"/>
      <c r="O40" s="57"/>
    </row>
    <row r="41" spans="1:15" ht="12.75">
      <c r="A41" s="266" t="s">
        <v>25</v>
      </c>
      <c r="B41" s="71" t="s">
        <v>97</v>
      </c>
      <c r="C41" s="126"/>
      <c r="D41" s="61"/>
      <c r="E41" s="268"/>
      <c r="F41" s="264"/>
      <c r="G41" s="270"/>
      <c r="H41" s="264"/>
      <c r="I41" s="71"/>
      <c r="J41" s="61"/>
      <c r="K41" s="71"/>
      <c r="L41" s="61"/>
      <c r="M41" s="71"/>
      <c r="N41" s="61"/>
      <c r="O41" s="57"/>
    </row>
    <row r="42" spans="1:15" ht="12.75">
      <c r="A42" s="267"/>
      <c r="B42" s="67" t="s">
        <v>98</v>
      </c>
      <c r="C42" s="124"/>
      <c r="D42" s="68"/>
      <c r="E42" s="269"/>
      <c r="F42" s="265"/>
      <c r="G42" s="271"/>
      <c r="H42" s="265"/>
      <c r="I42" s="67"/>
      <c r="J42" s="68"/>
      <c r="K42" s="67"/>
      <c r="L42" s="68"/>
      <c r="M42" s="67"/>
      <c r="N42" s="68"/>
      <c r="O42" s="57"/>
    </row>
    <row r="43" spans="1:15" ht="12" customHeight="1" thickBot="1">
      <c r="A43" s="267"/>
      <c r="B43" s="67" t="s">
        <v>97</v>
      </c>
      <c r="C43" s="124"/>
      <c r="D43" s="68"/>
      <c r="E43" s="269"/>
      <c r="F43" s="265"/>
      <c r="G43" s="271"/>
      <c r="H43" s="265"/>
      <c r="I43" s="67"/>
      <c r="J43" s="68"/>
      <c r="K43" s="67"/>
      <c r="L43" s="68"/>
      <c r="M43" s="67"/>
      <c r="N43" s="68"/>
      <c r="O43" s="57"/>
    </row>
    <row r="44" spans="1:15" ht="12.75">
      <c r="A44" s="305" t="s">
        <v>26</v>
      </c>
      <c r="B44" s="87" t="s">
        <v>97</v>
      </c>
      <c r="C44" s="87"/>
      <c r="D44" s="87"/>
      <c r="E44" s="307"/>
      <c r="F44" s="264"/>
      <c r="G44" s="270"/>
      <c r="H44" s="264"/>
      <c r="I44" s="67"/>
      <c r="J44" s="68"/>
      <c r="K44" s="67"/>
      <c r="L44" s="68"/>
      <c r="M44" s="67"/>
      <c r="N44" s="68"/>
      <c r="O44" s="57"/>
    </row>
    <row r="45" spans="1:15" ht="12.75">
      <c r="A45" s="306"/>
      <c r="B45" s="88" t="s">
        <v>98</v>
      </c>
      <c r="C45" s="88"/>
      <c r="D45" s="88"/>
      <c r="E45" s="308"/>
      <c r="F45" s="265"/>
      <c r="G45" s="271"/>
      <c r="H45" s="265"/>
      <c r="I45" s="67"/>
      <c r="J45" s="68"/>
      <c r="K45" s="67"/>
      <c r="L45" s="68"/>
      <c r="M45" s="67"/>
      <c r="N45" s="68"/>
      <c r="O45" s="57"/>
    </row>
    <row r="46" spans="1:15" ht="12.75">
      <c r="A46" s="306"/>
      <c r="B46" s="88" t="s">
        <v>97</v>
      </c>
      <c r="C46" s="88"/>
      <c r="D46" s="88"/>
      <c r="E46" s="308"/>
      <c r="F46" s="265"/>
      <c r="G46" s="271"/>
      <c r="H46" s="265"/>
      <c r="I46" s="67"/>
      <c r="J46" s="68"/>
      <c r="K46" s="67"/>
      <c r="L46" s="68"/>
      <c r="M46" s="67"/>
      <c r="N46" s="68"/>
      <c r="O46" s="57"/>
    </row>
    <row r="47" spans="1:15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/>
    </row>
    <row r="48" spans="1:15" s="37" customFormat="1" ht="12.75">
      <c r="A48" s="311" t="s">
        <v>32</v>
      </c>
      <c r="B48" s="311"/>
      <c r="C48" s="311"/>
      <c r="D48" s="31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7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0" t="s">
        <v>35</v>
      </c>
      <c r="C50" s="210"/>
      <c r="D50" s="210"/>
      <c r="E50" s="21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0" t="s">
        <v>34</v>
      </c>
      <c r="C51" s="210"/>
      <c r="D51" s="21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42</v>
      </c>
      <c r="B1" s="27" t="s">
        <v>107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95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68</v>
      </c>
      <c r="L5" s="45"/>
      <c r="M5" s="26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4" t="s">
        <v>16</v>
      </c>
      <c r="B11" s="111" t="s">
        <v>97</v>
      </c>
      <c r="C11" s="95">
        <v>8960</v>
      </c>
      <c r="D11" s="6">
        <f>5.91+2.971+0.093</f>
        <v>8.974</v>
      </c>
      <c r="E11" s="187">
        <f>265+5</f>
        <v>270</v>
      </c>
      <c r="F11" s="188">
        <v>22.89</v>
      </c>
      <c r="G11" s="326">
        <f>150*84</f>
        <v>12600</v>
      </c>
      <c r="H11" s="321">
        <v>12.33</v>
      </c>
      <c r="I11" s="7"/>
      <c r="J11" s="8"/>
      <c r="K11" s="7"/>
      <c r="L11" s="8"/>
      <c r="M11" s="7"/>
      <c r="N11" s="8"/>
    </row>
    <row r="12" spans="1:14" ht="15.75" customHeight="1">
      <c r="A12" s="325"/>
      <c r="B12" s="116" t="s">
        <v>104</v>
      </c>
      <c r="C12" s="129">
        <v>0</v>
      </c>
      <c r="D12" s="8">
        <f>3.94+0.743+0.093</f>
        <v>4.776</v>
      </c>
      <c r="E12" s="322"/>
      <c r="F12" s="180"/>
      <c r="G12" s="184"/>
      <c r="H12" s="186"/>
      <c r="I12" s="7"/>
      <c r="J12" s="8"/>
      <c r="K12" s="7"/>
      <c r="L12" s="8"/>
      <c r="M12" s="7"/>
      <c r="N12" s="8"/>
    </row>
    <row r="13" spans="1:14" ht="15.75" customHeight="1" thickBot="1">
      <c r="A13" s="325"/>
      <c r="B13" s="116" t="s">
        <v>122</v>
      </c>
      <c r="C13" s="129">
        <v>17.25</v>
      </c>
      <c r="D13" s="8">
        <v>45.412</v>
      </c>
      <c r="E13" s="322"/>
      <c r="F13" s="180"/>
      <c r="G13" s="184"/>
      <c r="H13" s="186"/>
      <c r="I13" s="7"/>
      <c r="J13" s="8"/>
      <c r="K13" s="7"/>
      <c r="L13" s="8"/>
      <c r="M13" s="7"/>
      <c r="N13" s="8"/>
    </row>
    <row r="14" spans="1:14" ht="15" customHeight="1" thickTop="1">
      <c r="A14" s="327" t="s">
        <v>17</v>
      </c>
      <c r="B14" s="111" t="s">
        <v>97</v>
      </c>
      <c r="C14" s="128">
        <v>8920</v>
      </c>
      <c r="D14" s="6">
        <f>5.91+2.971+0.093</f>
        <v>8.974</v>
      </c>
      <c r="E14" s="319">
        <f>306+3</f>
        <v>309</v>
      </c>
      <c r="F14" s="320">
        <v>22.89</v>
      </c>
      <c r="G14" s="323">
        <f>150*84</f>
        <v>12600</v>
      </c>
      <c r="H14" s="318">
        <v>12.33</v>
      </c>
      <c r="I14" s="7"/>
      <c r="J14" s="8"/>
      <c r="K14" s="7"/>
      <c r="L14" s="8"/>
      <c r="M14" s="7"/>
      <c r="N14" s="8"/>
    </row>
    <row r="15" spans="1:14" ht="15" customHeight="1">
      <c r="A15" s="327"/>
      <c r="B15" s="116" t="s">
        <v>104</v>
      </c>
      <c r="C15" s="129">
        <v>0</v>
      </c>
      <c r="D15" s="8">
        <f>3.94+0.743+0.093</f>
        <v>4.776</v>
      </c>
      <c r="E15" s="319"/>
      <c r="F15" s="320"/>
      <c r="G15" s="323"/>
      <c r="H15" s="318"/>
      <c r="I15" s="7"/>
      <c r="J15" s="8"/>
      <c r="K15" s="7"/>
      <c r="L15" s="8"/>
      <c r="M15" s="7"/>
      <c r="N15" s="8"/>
    </row>
    <row r="16" spans="1:14" ht="15" customHeight="1" thickBot="1">
      <c r="A16" s="327"/>
      <c r="B16" s="116" t="s">
        <v>122</v>
      </c>
      <c r="C16" s="129">
        <v>17.25</v>
      </c>
      <c r="D16" s="8">
        <v>45.412</v>
      </c>
      <c r="E16" s="319"/>
      <c r="F16" s="320"/>
      <c r="G16" s="323"/>
      <c r="H16" s="318"/>
      <c r="I16" s="7"/>
      <c r="J16" s="8"/>
      <c r="K16" s="7"/>
      <c r="L16" s="8"/>
      <c r="M16" s="7"/>
      <c r="N16" s="8"/>
    </row>
    <row r="17" spans="1:14" ht="13.5" thickTop="1">
      <c r="A17" s="327" t="s">
        <v>18</v>
      </c>
      <c r="B17" s="111" t="s">
        <v>97</v>
      </c>
      <c r="C17" s="128">
        <v>9720</v>
      </c>
      <c r="D17" s="6">
        <f>5.91+2.971+0.093</f>
        <v>8.974</v>
      </c>
      <c r="E17" s="319">
        <f>438+9</f>
        <v>447</v>
      </c>
      <c r="F17" s="320">
        <v>22.89</v>
      </c>
      <c r="G17" s="323">
        <f>150*84</f>
        <v>12600</v>
      </c>
      <c r="H17" s="318">
        <v>12.33</v>
      </c>
      <c r="I17" s="7"/>
      <c r="J17" s="8"/>
      <c r="K17" s="7"/>
      <c r="L17" s="8"/>
      <c r="M17" s="7"/>
      <c r="N17" s="8"/>
    </row>
    <row r="18" spans="1:14" ht="12.75">
      <c r="A18" s="327"/>
      <c r="B18" s="116" t="s">
        <v>104</v>
      </c>
      <c r="C18" s="129">
        <v>0</v>
      </c>
      <c r="D18" s="8">
        <f>3.94+0.743+0.093</f>
        <v>4.776</v>
      </c>
      <c r="E18" s="319"/>
      <c r="F18" s="320"/>
      <c r="G18" s="323"/>
      <c r="H18" s="318"/>
      <c r="I18" s="7"/>
      <c r="J18" s="8"/>
      <c r="K18" s="7"/>
      <c r="L18" s="8"/>
      <c r="M18" s="7"/>
      <c r="N18" s="8"/>
    </row>
    <row r="19" spans="1:14" ht="13.5" thickBot="1">
      <c r="A19" s="327"/>
      <c r="B19" s="116" t="s">
        <v>122</v>
      </c>
      <c r="C19" s="129">
        <v>17.25</v>
      </c>
      <c r="D19" s="8">
        <v>45.412</v>
      </c>
      <c r="E19" s="319"/>
      <c r="F19" s="320"/>
      <c r="G19" s="323"/>
      <c r="H19" s="318"/>
      <c r="I19" s="7"/>
      <c r="J19" s="8"/>
      <c r="K19" s="7"/>
      <c r="L19" s="8"/>
      <c r="M19" s="7"/>
      <c r="N19" s="8"/>
    </row>
    <row r="20" spans="1:14" ht="12.75">
      <c r="A20" s="313" t="s">
        <v>19</v>
      </c>
      <c r="B20" s="111" t="s">
        <v>97</v>
      </c>
      <c r="C20" s="128"/>
      <c r="D20" s="15"/>
      <c r="E20" s="319"/>
      <c r="F20" s="320"/>
      <c r="G20" s="323"/>
      <c r="H20" s="318"/>
      <c r="I20" s="7"/>
      <c r="J20" s="8"/>
      <c r="K20" s="7"/>
      <c r="L20" s="8"/>
      <c r="M20" s="7"/>
      <c r="N20" s="8"/>
    </row>
    <row r="21" spans="1:14" ht="12.75">
      <c r="A21" s="314"/>
      <c r="B21" s="116" t="s">
        <v>104</v>
      </c>
      <c r="C21" s="129"/>
      <c r="D21" s="8"/>
      <c r="E21" s="319"/>
      <c r="F21" s="320"/>
      <c r="G21" s="323"/>
      <c r="H21" s="318"/>
      <c r="I21" s="7"/>
      <c r="J21" s="8"/>
      <c r="K21" s="7"/>
      <c r="L21" s="8"/>
      <c r="M21" s="7"/>
      <c r="N21" s="8"/>
    </row>
    <row r="22" spans="1:14" ht="13.5" thickBot="1">
      <c r="A22" s="314"/>
      <c r="B22" s="116" t="s">
        <v>122</v>
      </c>
      <c r="C22" s="129"/>
      <c r="D22" s="8"/>
      <c r="E22" s="319"/>
      <c r="F22" s="320"/>
      <c r="G22" s="323"/>
      <c r="H22" s="318"/>
      <c r="I22" s="7"/>
      <c r="J22" s="8"/>
      <c r="K22" s="7"/>
      <c r="L22" s="8"/>
      <c r="M22" s="7"/>
      <c r="N22" s="8"/>
    </row>
    <row r="23" spans="1:14" ht="12.75">
      <c r="A23" s="313" t="s">
        <v>20</v>
      </c>
      <c r="B23" s="111" t="s">
        <v>97</v>
      </c>
      <c r="C23" s="128"/>
      <c r="D23" s="15"/>
      <c r="E23" s="319"/>
      <c r="F23" s="320"/>
      <c r="G23" s="183"/>
      <c r="H23" s="179"/>
      <c r="I23" s="14"/>
      <c r="J23" s="15"/>
      <c r="K23" s="14"/>
      <c r="L23" s="15"/>
      <c r="M23" s="14"/>
      <c r="N23" s="15"/>
    </row>
    <row r="24" spans="1:14" ht="12.75">
      <c r="A24" s="314"/>
      <c r="B24" s="116" t="s">
        <v>104</v>
      </c>
      <c r="C24" s="129"/>
      <c r="D24" s="8"/>
      <c r="E24" s="319"/>
      <c r="F24" s="320"/>
      <c r="G24" s="317"/>
      <c r="H24" s="202"/>
      <c r="I24" s="7"/>
      <c r="J24" s="8"/>
      <c r="K24" s="7"/>
      <c r="L24" s="8"/>
      <c r="M24" s="7"/>
      <c r="N24" s="8"/>
    </row>
    <row r="25" spans="1:14" ht="13.5" thickBot="1">
      <c r="A25" s="314"/>
      <c r="B25" s="116" t="s">
        <v>122</v>
      </c>
      <c r="C25" s="129"/>
      <c r="D25" s="8"/>
      <c r="E25" s="319"/>
      <c r="F25" s="320"/>
      <c r="G25" s="317"/>
      <c r="H25" s="202"/>
      <c r="I25" s="7"/>
      <c r="J25" s="8"/>
      <c r="K25" s="7"/>
      <c r="L25" s="8"/>
      <c r="M25" s="7"/>
      <c r="N25" s="8"/>
    </row>
    <row r="26" spans="1:14" ht="12.75">
      <c r="A26" s="313" t="s">
        <v>71</v>
      </c>
      <c r="B26" s="111" t="s">
        <v>97</v>
      </c>
      <c r="C26" s="128"/>
      <c r="D26" s="15"/>
      <c r="E26" s="319"/>
      <c r="F26" s="320"/>
      <c r="G26" s="183"/>
      <c r="H26" s="179"/>
      <c r="I26" s="14"/>
      <c r="J26" s="15"/>
      <c r="K26" s="14"/>
      <c r="L26" s="15"/>
      <c r="M26" s="14"/>
      <c r="N26" s="15"/>
    </row>
    <row r="27" spans="1:14" ht="12.75">
      <c r="A27" s="314"/>
      <c r="B27" s="116" t="s">
        <v>104</v>
      </c>
      <c r="C27" s="129"/>
      <c r="D27" s="8"/>
      <c r="E27" s="319"/>
      <c r="F27" s="320"/>
      <c r="G27" s="317"/>
      <c r="H27" s="202"/>
      <c r="I27" s="7"/>
      <c r="J27" s="8"/>
      <c r="K27" s="7"/>
      <c r="L27" s="8"/>
      <c r="M27" s="7"/>
      <c r="N27" s="8"/>
    </row>
    <row r="28" spans="1:14" ht="13.5" thickBot="1">
      <c r="A28" s="314"/>
      <c r="B28" s="116" t="s">
        <v>122</v>
      </c>
      <c r="C28" s="129"/>
      <c r="D28" s="8"/>
      <c r="E28" s="319"/>
      <c r="F28" s="320"/>
      <c r="G28" s="317"/>
      <c r="H28" s="202"/>
      <c r="I28" s="7"/>
      <c r="J28" s="8"/>
      <c r="K28" s="7"/>
      <c r="L28" s="8"/>
      <c r="M28" s="7"/>
      <c r="N28" s="8"/>
    </row>
    <row r="29" spans="1:14" ht="12.75">
      <c r="A29" s="313" t="s">
        <v>72</v>
      </c>
      <c r="B29" s="111" t="s">
        <v>97</v>
      </c>
      <c r="C29" s="128"/>
      <c r="D29" s="15"/>
      <c r="E29" s="315"/>
      <c r="F29" s="179"/>
      <c r="G29" s="183"/>
      <c r="H29" s="179"/>
      <c r="I29" s="14"/>
      <c r="J29" s="15"/>
      <c r="K29" s="14"/>
      <c r="L29" s="15"/>
      <c r="M29" s="14"/>
      <c r="N29" s="15"/>
    </row>
    <row r="30" spans="1:14" ht="12.75">
      <c r="A30" s="314"/>
      <c r="B30" s="116" t="s">
        <v>104</v>
      </c>
      <c r="C30" s="129"/>
      <c r="D30" s="8"/>
      <c r="E30" s="316"/>
      <c r="F30" s="202"/>
      <c r="G30" s="317"/>
      <c r="H30" s="202"/>
      <c r="I30" s="7"/>
      <c r="J30" s="8"/>
      <c r="K30" s="7"/>
      <c r="L30" s="8"/>
      <c r="M30" s="7"/>
      <c r="N30" s="8"/>
    </row>
    <row r="31" spans="1:14" ht="13.5" thickBot="1">
      <c r="A31" s="314"/>
      <c r="B31" s="116" t="s">
        <v>122</v>
      </c>
      <c r="C31" s="129"/>
      <c r="D31" s="8"/>
      <c r="E31" s="316"/>
      <c r="F31" s="202"/>
      <c r="G31" s="317"/>
      <c r="H31" s="202"/>
      <c r="I31" s="7"/>
      <c r="J31" s="8"/>
      <c r="K31" s="7"/>
      <c r="L31" s="8"/>
      <c r="M31" s="7"/>
      <c r="N31" s="8"/>
    </row>
    <row r="32" spans="1:14" ht="12.75">
      <c r="A32" s="313" t="s">
        <v>22</v>
      </c>
      <c r="B32" s="111" t="s">
        <v>97</v>
      </c>
      <c r="C32" s="129"/>
      <c r="D32" s="15"/>
      <c r="E32" s="315"/>
      <c r="F32" s="179"/>
      <c r="G32" s="183"/>
      <c r="H32" s="179"/>
      <c r="I32" s="21"/>
      <c r="J32" s="22"/>
      <c r="K32" s="21"/>
      <c r="L32" s="22"/>
      <c r="M32" s="21"/>
      <c r="N32" s="22"/>
    </row>
    <row r="33" spans="1:14" ht="12.75" customHeight="1">
      <c r="A33" s="314"/>
      <c r="B33" s="116" t="s">
        <v>104</v>
      </c>
      <c r="C33" s="129"/>
      <c r="D33" s="8"/>
      <c r="E33" s="316"/>
      <c r="F33" s="202"/>
      <c r="G33" s="317"/>
      <c r="H33" s="202"/>
      <c r="I33" s="21"/>
      <c r="J33" s="22"/>
      <c r="K33" s="21"/>
      <c r="L33" s="22"/>
      <c r="M33" s="21"/>
      <c r="N33" s="22"/>
    </row>
    <row r="34" spans="1:14" ht="12.75" customHeight="1" thickBot="1">
      <c r="A34" s="314"/>
      <c r="B34" s="116" t="s">
        <v>122</v>
      </c>
      <c r="C34" s="129"/>
      <c r="D34" s="8"/>
      <c r="E34" s="316"/>
      <c r="F34" s="202"/>
      <c r="G34" s="317"/>
      <c r="H34" s="202"/>
      <c r="I34" s="21"/>
      <c r="J34" s="22"/>
      <c r="K34" s="21"/>
      <c r="L34" s="22"/>
      <c r="M34" s="21"/>
      <c r="N34" s="22"/>
    </row>
    <row r="35" spans="1:14" ht="12.75" customHeight="1">
      <c r="A35" s="313" t="s">
        <v>23</v>
      </c>
      <c r="B35" s="111" t="s">
        <v>97</v>
      </c>
      <c r="C35" s="129"/>
      <c r="D35" s="8"/>
      <c r="E35" s="315"/>
      <c r="F35" s="179"/>
      <c r="G35" s="183"/>
      <c r="H35" s="179"/>
      <c r="I35" s="4"/>
      <c r="J35" s="5"/>
      <c r="K35" s="4"/>
      <c r="L35" s="5"/>
      <c r="M35" s="4"/>
      <c r="N35" s="5"/>
    </row>
    <row r="36" spans="1:14" ht="12.75" customHeight="1">
      <c r="A36" s="314"/>
      <c r="B36" s="116" t="s">
        <v>104</v>
      </c>
      <c r="C36" s="129"/>
      <c r="D36" s="8"/>
      <c r="E36" s="316"/>
      <c r="F36" s="202"/>
      <c r="G36" s="317"/>
      <c r="H36" s="202"/>
      <c r="I36" s="4"/>
      <c r="J36" s="5"/>
      <c r="K36" s="4"/>
      <c r="L36" s="5"/>
      <c r="M36" s="4"/>
      <c r="N36" s="5"/>
    </row>
    <row r="37" spans="1:14" ht="12.75" customHeight="1" thickBot="1">
      <c r="A37" s="314"/>
      <c r="B37" s="116" t="s">
        <v>122</v>
      </c>
      <c r="C37" s="129"/>
      <c r="D37" s="8"/>
      <c r="E37" s="316"/>
      <c r="F37" s="202"/>
      <c r="G37" s="317"/>
      <c r="H37" s="202"/>
      <c r="I37" s="4"/>
      <c r="J37" s="5"/>
      <c r="K37" s="4"/>
      <c r="L37" s="5"/>
      <c r="M37" s="4"/>
      <c r="N37" s="5"/>
    </row>
    <row r="38" spans="1:14" ht="12.75">
      <c r="A38" s="313" t="s">
        <v>24</v>
      </c>
      <c r="B38" s="111" t="s">
        <v>97</v>
      </c>
      <c r="C38" s="129"/>
      <c r="D38" s="8"/>
      <c r="E38" s="315"/>
      <c r="F38" s="179"/>
      <c r="G38" s="183"/>
      <c r="H38" s="179"/>
      <c r="I38" s="4"/>
      <c r="J38" s="5"/>
      <c r="K38" s="4"/>
      <c r="L38" s="5"/>
      <c r="M38" s="4"/>
      <c r="N38" s="5"/>
    </row>
    <row r="39" spans="1:14" ht="15" customHeight="1">
      <c r="A39" s="314"/>
      <c r="B39" s="116" t="s">
        <v>104</v>
      </c>
      <c r="C39" s="129"/>
      <c r="D39" s="8"/>
      <c r="E39" s="316"/>
      <c r="F39" s="202"/>
      <c r="G39" s="317"/>
      <c r="H39" s="202"/>
      <c r="I39" s="4"/>
      <c r="J39" s="5"/>
      <c r="K39" s="4"/>
      <c r="L39" s="5"/>
      <c r="M39" s="4"/>
      <c r="N39" s="5"/>
    </row>
    <row r="40" spans="1:14" ht="15" customHeight="1" thickBot="1">
      <c r="A40" s="314"/>
      <c r="B40" s="116" t="s">
        <v>122</v>
      </c>
      <c r="C40" s="129"/>
      <c r="D40" s="8"/>
      <c r="E40" s="316"/>
      <c r="F40" s="202"/>
      <c r="G40" s="317"/>
      <c r="H40" s="202"/>
      <c r="I40" s="4"/>
      <c r="J40" s="5"/>
      <c r="K40" s="4"/>
      <c r="L40" s="5"/>
      <c r="M40" s="4"/>
      <c r="N40" s="5"/>
    </row>
    <row r="41" spans="1:14" ht="12.75">
      <c r="A41" s="313" t="s">
        <v>25</v>
      </c>
      <c r="B41" s="111" t="s">
        <v>97</v>
      </c>
      <c r="C41" s="130"/>
      <c r="D41" s="8"/>
      <c r="E41" s="315"/>
      <c r="F41" s="179"/>
      <c r="G41" s="183"/>
      <c r="H41" s="179"/>
      <c r="I41" s="4"/>
      <c r="J41" s="5"/>
      <c r="K41" s="4"/>
      <c r="L41" s="5"/>
      <c r="M41" s="4"/>
      <c r="N41" s="5"/>
    </row>
    <row r="42" spans="1:14" ht="15" customHeight="1">
      <c r="A42" s="314"/>
      <c r="B42" s="116" t="s">
        <v>104</v>
      </c>
      <c r="C42" s="130"/>
      <c r="D42" s="8"/>
      <c r="E42" s="316"/>
      <c r="F42" s="202"/>
      <c r="G42" s="317"/>
      <c r="H42" s="202"/>
      <c r="I42" s="4"/>
      <c r="J42" s="5"/>
      <c r="K42" s="4"/>
      <c r="L42" s="5"/>
      <c r="M42" s="4"/>
      <c r="N42" s="5"/>
    </row>
    <row r="43" spans="1:14" ht="15" customHeight="1" thickBot="1">
      <c r="A43" s="314"/>
      <c r="B43" s="116" t="s">
        <v>122</v>
      </c>
      <c r="C43" s="130"/>
      <c r="D43" s="8"/>
      <c r="E43" s="316"/>
      <c r="F43" s="202"/>
      <c r="G43" s="317"/>
      <c r="H43" s="202"/>
      <c r="I43" s="4"/>
      <c r="J43" s="5"/>
      <c r="K43" s="4"/>
      <c r="L43" s="5"/>
      <c r="M43" s="4"/>
      <c r="N43" s="5"/>
    </row>
    <row r="44" spans="1:14" ht="12.75">
      <c r="A44" s="313" t="s">
        <v>26</v>
      </c>
      <c r="B44" s="111" t="s">
        <v>97</v>
      </c>
      <c r="C44" s="129"/>
      <c r="D44" s="8"/>
      <c r="E44" s="315"/>
      <c r="F44" s="179"/>
      <c r="G44" s="183"/>
      <c r="H44" s="179"/>
      <c r="I44" s="14"/>
      <c r="J44" s="15"/>
      <c r="K44" s="14"/>
      <c r="L44" s="15"/>
      <c r="M44" s="14"/>
      <c r="N44" s="15"/>
    </row>
    <row r="45" spans="1:14" ht="15" customHeight="1">
      <c r="A45" s="314"/>
      <c r="B45" s="116" t="s">
        <v>104</v>
      </c>
      <c r="C45" s="129"/>
      <c r="D45" s="8"/>
      <c r="E45" s="316"/>
      <c r="F45" s="202"/>
      <c r="G45" s="317"/>
      <c r="H45" s="202"/>
      <c r="I45" s="14"/>
      <c r="J45" s="15"/>
      <c r="K45" s="14"/>
      <c r="L45" s="15"/>
      <c r="M45" s="14"/>
      <c r="N45" s="15"/>
    </row>
    <row r="46" spans="1:14" ht="15" customHeight="1">
      <c r="A46" s="314"/>
      <c r="B46" s="116" t="s">
        <v>122</v>
      </c>
      <c r="C46" s="129"/>
      <c r="D46" s="8"/>
      <c r="E46" s="316"/>
      <c r="F46" s="202"/>
      <c r="G46" s="317"/>
      <c r="H46" s="202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10" t="s">
        <v>32</v>
      </c>
      <c r="B48" s="210"/>
      <c r="C48" s="210"/>
      <c r="D48" s="21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0" t="s">
        <v>35</v>
      </c>
      <c r="C50" s="210"/>
      <c r="D50" s="210"/>
      <c r="E50" s="21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0" t="s">
        <v>34</v>
      </c>
      <c r="C51" s="210"/>
      <c r="D51" s="21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42</v>
      </c>
      <c r="B1" s="27" t="s">
        <v>47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56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218"/>
      <c r="C10" s="219"/>
      <c r="D10" s="202"/>
      <c r="E10" s="207"/>
      <c r="F10" s="208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09" t="s">
        <v>16</v>
      </c>
      <c r="B11" s="111" t="s">
        <v>97</v>
      </c>
      <c r="C11" s="138">
        <v>2980</v>
      </c>
      <c r="D11" s="139">
        <f>5.25+2.599+0.093</f>
        <v>7.942</v>
      </c>
      <c r="E11" s="216">
        <v>237</v>
      </c>
      <c r="F11" s="201">
        <v>22.89</v>
      </c>
      <c r="G11" s="215">
        <f>182*84</f>
        <v>15288</v>
      </c>
      <c r="H11" s="191">
        <v>12.33</v>
      </c>
      <c r="I11" s="7"/>
      <c r="J11" s="8"/>
      <c r="K11" s="7"/>
      <c r="L11" s="8"/>
      <c r="M11" s="7"/>
      <c r="N11" s="8"/>
    </row>
    <row r="12" spans="1:14" ht="15" customHeight="1">
      <c r="A12" s="182"/>
      <c r="B12" s="114" t="s">
        <v>120</v>
      </c>
      <c r="C12" s="127">
        <v>17.25</v>
      </c>
      <c r="D12" s="149">
        <v>45.412</v>
      </c>
      <c r="E12" s="178"/>
      <c r="F12" s="180"/>
      <c r="G12" s="184"/>
      <c r="H12" s="186"/>
      <c r="I12" s="7"/>
      <c r="J12" s="8"/>
      <c r="K12" s="7"/>
      <c r="L12" s="8"/>
      <c r="M12" s="7"/>
      <c r="N12" s="8"/>
    </row>
    <row r="13" spans="1:14" ht="15" customHeight="1">
      <c r="A13" s="181" t="s">
        <v>17</v>
      </c>
      <c r="B13" s="116" t="s">
        <v>97</v>
      </c>
      <c r="C13" s="129">
        <v>2100</v>
      </c>
      <c r="D13" s="147">
        <v>7.942</v>
      </c>
      <c r="E13" s="177">
        <v>208</v>
      </c>
      <c r="F13" s="185">
        <v>22.89</v>
      </c>
      <c r="G13" s="183">
        <f>182*84</f>
        <v>15288</v>
      </c>
      <c r="H13" s="185">
        <v>12.33</v>
      </c>
      <c r="I13" s="14"/>
      <c r="J13" s="15"/>
      <c r="K13" s="14"/>
      <c r="L13" s="15"/>
      <c r="M13" s="14"/>
      <c r="N13" s="15"/>
    </row>
    <row r="14" spans="1:14" ht="15" customHeight="1">
      <c r="A14" s="182"/>
      <c r="B14" s="116" t="s">
        <v>98</v>
      </c>
      <c r="C14" s="127">
        <v>17.25</v>
      </c>
      <c r="D14" s="149">
        <v>45.412</v>
      </c>
      <c r="E14" s="178"/>
      <c r="F14" s="186"/>
      <c r="G14" s="184"/>
      <c r="H14" s="186"/>
      <c r="I14" s="21"/>
      <c r="J14" s="22"/>
      <c r="K14" s="21"/>
      <c r="L14" s="22"/>
      <c r="M14" s="21"/>
      <c r="N14" s="22"/>
    </row>
    <row r="15" spans="1:14" ht="15" customHeight="1">
      <c r="A15" s="181" t="s">
        <v>18</v>
      </c>
      <c r="B15" s="118" t="s">
        <v>97</v>
      </c>
      <c r="C15" s="129">
        <v>2460</v>
      </c>
      <c r="D15" s="147">
        <v>7.942</v>
      </c>
      <c r="E15" s="177">
        <v>194</v>
      </c>
      <c r="F15" s="185">
        <v>22.89</v>
      </c>
      <c r="G15" s="183">
        <f>182*84</f>
        <v>15288</v>
      </c>
      <c r="H15" s="185">
        <v>12.33</v>
      </c>
      <c r="I15" s="14"/>
      <c r="J15" s="15"/>
      <c r="K15" s="14"/>
      <c r="L15" s="15"/>
      <c r="M15" s="14"/>
      <c r="N15" s="15"/>
    </row>
    <row r="16" spans="1:14" ht="15" customHeight="1">
      <c r="A16" s="182"/>
      <c r="B16" s="114" t="s">
        <v>98</v>
      </c>
      <c r="C16" s="127">
        <v>17.25</v>
      </c>
      <c r="D16" s="149">
        <v>45.412</v>
      </c>
      <c r="E16" s="178"/>
      <c r="F16" s="186"/>
      <c r="G16" s="184"/>
      <c r="H16" s="186"/>
      <c r="I16" s="21"/>
      <c r="J16" s="22"/>
      <c r="K16" s="21"/>
      <c r="L16" s="22"/>
      <c r="M16" s="21"/>
      <c r="N16" s="22"/>
    </row>
    <row r="17" spans="1:14" ht="15" customHeight="1">
      <c r="A17" s="181" t="s">
        <v>19</v>
      </c>
      <c r="B17" s="118" t="s">
        <v>97</v>
      </c>
      <c r="C17" s="129"/>
      <c r="D17" s="147"/>
      <c r="E17" s="177"/>
      <c r="F17" s="185"/>
      <c r="G17" s="183"/>
      <c r="H17" s="185"/>
      <c r="I17" s="14"/>
      <c r="J17" s="15"/>
      <c r="K17" s="14"/>
      <c r="L17" s="15"/>
      <c r="M17" s="14"/>
      <c r="N17" s="15"/>
    </row>
    <row r="18" spans="1:14" ht="12.75">
      <c r="A18" s="182"/>
      <c r="B18" s="114" t="s">
        <v>98</v>
      </c>
      <c r="C18" s="127"/>
      <c r="D18" s="149"/>
      <c r="E18" s="178"/>
      <c r="F18" s="186"/>
      <c r="G18" s="184"/>
      <c r="H18" s="186"/>
      <c r="I18" s="21"/>
      <c r="J18" s="22"/>
      <c r="K18" s="21"/>
      <c r="L18" s="22"/>
      <c r="M18" s="21"/>
      <c r="N18" s="22"/>
    </row>
    <row r="19" spans="1:14" ht="12.75">
      <c r="A19" s="181" t="s">
        <v>20</v>
      </c>
      <c r="B19" s="118" t="s">
        <v>97</v>
      </c>
      <c r="C19" s="129"/>
      <c r="D19" s="147"/>
      <c r="E19" s="177"/>
      <c r="F19" s="185"/>
      <c r="G19" s="183"/>
      <c r="H19" s="179"/>
      <c r="I19" s="14"/>
      <c r="J19" s="15"/>
      <c r="K19" s="14"/>
      <c r="L19" s="15"/>
      <c r="M19" s="14"/>
      <c r="N19" s="15"/>
    </row>
    <row r="20" spans="1:14" ht="12.75">
      <c r="A20" s="182"/>
      <c r="B20" s="114" t="s">
        <v>98</v>
      </c>
      <c r="C20" s="127"/>
      <c r="D20" s="149"/>
      <c r="E20" s="178"/>
      <c r="F20" s="186"/>
      <c r="G20" s="184"/>
      <c r="H20" s="180"/>
      <c r="I20" s="21"/>
      <c r="J20" s="22"/>
      <c r="K20" s="21"/>
      <c r="L20" s="22"/>
      <c r="M20" s="21"/>
      <c r="N20" s="22"/>
    </row>
    <row r="21" spans="1:14" ht="12.75">
      <c r="A21" s="181" t="s">
        <v>71</v>
      </c>
      <c r="B21" s="118" t="s">
        <v>97</v>
      </c>
      <c r="C21" s="129"/>
      <c r="D21" s="147"/>
      <c r="E21" s="177"/>
      <c r="F21" s="185"/>
      <c r="G21" s="183"/>
      <c r="H21" s="179"/>
      <c r="I21" s="14"/>
      <c r="J21" s="15"/>
      <c r="K21" s="14"/>
      <c r="L21" s="15"/>
      <c r="M21" s="14"/>
      <c r="N21" s="15"/>
    </row>
    <row r="22" spans="1:14" ht="12.75">
      <c r="A22" s="182"/>
      <c r="B22" s="114" t="s">
        <v>98</v>
      </c>
      <c r="C22" s="127"/>
      <c r="D22" s="149"/>
      <c r="E22" s="178"/>
      <c r="F22" s="186"/>
      <c r="G22" s="184"/>
      <c r="H22" s="180"/>
      <c r="I22" s="21"/>
      <c r="J22" s="22"/>
      <c r="K22" s="21"/>
      <c r="L22" s="22"/>
      <c r="M22" s="21"/>
      <c r="N22" s="22"/>
    </row>
    <row r="23" spans="1:14" ht="12.75">
      <c r="A23" s="181" t="s">
        <v>72</v>
      </c>
      <c r="B23" s="118" t="s">
        <v>97</v>
      </c>
      <c r="C23" s="129"/>
      <c r="D23" s="147"/>
      <c r="E23" s="177"/>
      <c r="F23" s="179"/>
      <c r="G23" s="183"/>
      <c r="H23" s="179"/>
      <c r="I23" s="14"/>
      <c r="J23" s="15"/>
      <c r="K23" s="14"/>
      <c r="L23" s="15"/>
      <c r="M23" s="14"/>
      <c r="N23" s="15"/>
    </row>
    <row r="24" spans="1:14" ht="12.75">
      <c r="A24" s="182"/>
      <c r="B24" s="114" t="s">
        <v>98</v>
      </c>
      <c r="C24" s="127"/>
      <c r="D24" s="149"/>
      <c r="E24" s="178"/>
      <c r="F24" s="180"/>
      <c r="G24" s="184"/>
      <c r="H24" s="180"/>
      <c r="I24" s="21"/>
      <c r="J24" s="22"/>
      <c r="K24" s="21"/>
      <c r="L24" s="22"/>
      <c r="M24" s="21"/>
      <c r="N24" s="22"/>
    </row>
    <row r="25" spans="1:14" ht="12.75">
      <c r="A25" s="181" t="s">
        <v>22</v>
      </c>
      <c r="B25" s="118" t="s">
        <v>97</v>
      </c>
      <c r="C25" s="129"/>
      <c r="D25" s="147"/>
      <c r="E25" s="177"/>
      <c r="F25" s="179"/>
      <c r="G25" s="183"/>
      <c r="H25" s="179"/>
      <c r="I25" s="21"/>
      <c r="J25" s="22"/>
      <c r="K25" s="21"/>
      <c r="L25" s="22"/>
      <c r="M25" s="21"/>
      <c r="N25" s="22"/>
    </row>
    <row r="26" spans="1:14" ht="12.75">
      <c r="A26" s="182"/>
      <c r="B26" s="114" t="s">
        <v>98</v>
      </c>
      <c r="C26" s="127"/>
      <c r="D26" s="149"/>
      <c r="E26" s="178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181" t="s">
        <v>23</v>
      </c>
      <c r="B27" s="118" t="s">
        <v>97</v>
      </c>
      <c r="C27" s="129"/>
      <c r="D27" s="147"/>
      <c r="E27" s="177"/>
      <c r="F27" s="179"/>
      <c r="G27" s="183"/>
      <c r="H27" s="179"/>
      <c r="I27" s="4"/>
      <c r="J27" s="5"/>
      <c r="K27" s="4"/>
      <c r="L27" s="5"/>
      <c r="M27" s="4"/>
      <c r="N27" s="5"/>
    </row>
    <row r="28" spans="1:14" ht="12.75">
      <c r="A28" s="182"/>
      <c r="B28" s="114" t="s">
        <v>98</v>
      </c>
      <c r="C28" s="127"/>
      <c r="D28" s="149"/>
      <c r="E28" s="178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181" t="s">
        <v>24</v>
      </c>
      <c r="B29" s="118" t="s">
        <v>97</v>
      </c>
      <c r="C29" s="129"/>
      <c r="D29" s="147"/>
      <c r="E29" s="177"/>
      <c r="F29" s="179"/>
      <c r="G29" s="183"/>
      <c r="H29" s="179"/>
      <c r="I29" s="4"/>
      <c r="J29" s="5"/>
      <c r="K29" s="4"/>
      <c r="L29" s="5"/>
      <c r="M29" s="4"/>
      <c r="N29" s="5"/>
    </row>
    <row r="30" spans="1:14" ht="12.75">
      <c r="A30" s="182"/>
      <c r="B30" s="114" t="s">
        <v>98</v>
      </c>
      <c r="C30" s="127"/>
      <c r="D30" s="149"/>
      <c r="E30" s="178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181" t="s">
        <v>25</v>
      </c>
      <c r="B31" s="118" t="s">
        <v>97</v>
      </c>
      <c r="C31" s="129"/>
      <c r="D31" s="147"/>
      <c r="E31" s="177"/>
      <c r="F31" s="179"/>
      <c r="G31" s="183"/>
      <c r="H31" s="179"/>
      <c r="I31" s="4"/>
      <c r="J31" s="5"/>
      <c r="K31" s="4"/>
      <c r="L31" s="5"/>
      <c r="M31" s="4"/>
      <c r="N31" s="5"/>
    </row>
    <row r="32" spans="1:14" ht="12.75">
      <c r="A32" s="182"/>
      <c r="B32" s="114" t="s">
        <v>98</v>
      </c>
      <c r="C32" s="127"/>
      <c r="D32" s="149"/>
      <c r="E32" s="178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181" t="s">
        <v>26</v>
      </c>
      <c r="B33" s="118" t="s">
        <v>97</v>
      </c>
      <c r="C33" s="129"/>
      <c r="D33" s="147"/>
      <c r="E33" s="177"/>
      <c r="F33" s="179"/>
      <c r="G33" s="183"/>
      <c r="H33" s="179"/>
      <c r="I33" s="14"/>
      <c r="J33" s="15"/>
      <c r="K33" s="14"/>
      <c r="L33" s="15"/>
      <c r="M33" s="14"/>
      <c r="N33" s="15"/>
    </row>
    <row r="34" spans="1:14" ht="13.5" thickBot="1">
      <c r="A34" s="220"/>
      <c r="B34" s="120" t="s">
        <v>98</v>
      </c>
      <c r="C34" s="150"/>
      <c r="D34" s="151"/>
      <c r="E34" s="221"/>
      <c r="F34" s="208"/>
      <c r="G34" s="222"/>
      <c r="H34" s="208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0" t="s">
        <v>32</v>
      </c>
      <c r="B36" s="210"/>
      <c r="C36" s="210"/>
      <c r="D36" s="21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0" t="s">
        <v>35</v>
      </c>
      <c r="C38" s="210"/>
      <c r="D38" s="210"/>
      <c r="E38" s="21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0" t="s">
        <v>34</v>
      </c>
      <c r="C39" s="210"/>
      <c r="D39" s="21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76"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G15:G16"/>
    <mergeCell ref="H23:H24"/>
    <mergeCell ref="A23:A24"/>
    <mergeCell ref="E23:E24"/>
    <mergeCell ref="F23:F24"/>
    <mergeCell ref="G23:G24"/>
    <mergeCell ref="E11:E12"/>
    <mergeCell ref="F11:F12"/>
    <mergeCell ref="E13:E14"/>
    <mergeCell ref="F13:F14"/>
    <mergeCell ref="A15:A16"/>
    <mergeCell ref="E15:E16"/>
    <mergeCell ref="F15:F16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I9:J9"/>
    <mergeCell ref="K9:L9"/>
    <mergeCell ref="F9:F10"/>
    <mergeCell ref="G9:H9"/>
    <mergeCell ref="H13:H14"/>
    <mergeCell ref="G13:G14"/>
    <mergeCell ref="G11:G12"/>
    <mergeCell ref="H11:H12"/>
    <mergeCell ref="H19:H20"/>
    <mergeCell ref="E19:E20"/>
    <mergeCell ref="F19:F20"/>
    <mergeCell ref="H21:H22"/>
    <mergeCell ref="B38:E38"/>
    <mergeCell ref="B39:D39"/>
    <mergeCell ref="G27:G28"/>
    <mergeCell ref="H27:H28"/>
    <mergeCell ref="E27:E28"/>
    <mergeCell ref="F27:F28"/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A27:A28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D17" sqref="D17:D19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42</v>
      </c>
      <c r="B1" s="27" t="s">
        <v>45</v>
      </c>
      <c r="C1" s="27"/>
      <c r="E1" s="28">
        <v>50789</v>
      </c>
      <c r="F1" s="28"/>
      <c r="G1" s="28"/>
      <c r="H1" s="28"/>
      <c r="I1" s="331" t="s">
        <v>29</v>
      </c>
      <c r="J1" s="331"/>
      <c r="K1" s="331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54</v>
      </c>
      <c r="C2" s="27"/>
      <c r="D2" s="28"/>
      <c r="E2" s="28"/>
      <c r="F2" s="28"/>
      <c r="G2" s="28"/>
      <c r="H2" s="28"/>
      <c r="I2" s="331" t="s">
        <v>2</v>
      </c>
      <c r="J2" s="331"/>
      <c r="K2" s="331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1" t="s">
        <v>3</v>
      </c>
      <c r="J3" s="331"/>
      <c r="K3" s="331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68</v>
      </c>
      <c r="L5" s="45"/>
      <c r="M5" s="26"/>
      <c r="N5" s="30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111" t="s">
        <v>97</v>
      </c>
      <c r="C11" s="95">
        <v>3420</v>
      </c>
      <c r="D11" s="6">
        <f>5.91+2.971+0.093</f>
        <v>8.974</v>
      </c>
      <c r="E11" s="206">
        <v>80</v>
      </c>
      <c r="F11" s="201">
        <v>22.89</v>
      </c>
      <c r="G11" s="215">
        <f>317*84</f>
        <v>26628</v>
      </c>
      <c r="H11" s="191">
        <v>12.33</v>
      </c>
      <c r="I11" s="7"/>
      <c r="J11" s="8"/>
      <c r="K11" s="7"/>
      <c r="L11" s="8"/>
      <c r="M11" s="7"/>
      <c r="N11" s="8"/>
    </row>
    <row r="12" spans="1:14" ht="15.75" customHeight="1">
      <c r="A12" s="314"/>
      <c r="B12" s="116" t="s">
        <v>104</v>
      </c>
      <c r="C12" s="129">
        <v>0</v>
      </c>
      <c r="D12" s="8">
        <f>3.94+0.743+0.093</f>
        <v>4.776</v>
      </c>
      <c r="E12" s="316"/>
      <c r="F12" s="202"/>
      <c r="G12" s="317"/>
      <c r="H12" s="329"/>
      <c r="I12" s="7"/>
      <c r="J12" s="8"/>
      <c r="K12" s="7"/>
      <c r="L12" s="8"/>
      <c r="M12" s="7"/>
      <c r="N12" s="8"/>
    </row>
    <row r="13" spans="1:14" ht="15.75" customHeight="1" thickBot="1">
      <c r="A13" s="314"/>
      <c r="B13" s="116" t="s">
        <v>122</v>
      </c>
      <c r="C13" s="129">
        <v>17.25</v>
      </c>
      <c r="D13" s="8">
        <v>45.412</v>
      </c>
      <c r="E13" s="316"/>
      <c r="F13" s="202"/>
      <c r="G13" s="317"/>
      <c r="H13" s="329"/>
      <c r="I13" s="7"/>
      <c r="J13" s="8"/>
      <c r="K13" s="7"/>
      <c r="L13" s="8"/>
      <c r="M13" s="7"/>
      <c r="N13" s="8"/>
    </row>
    <row r="14" spans="1:14" ht="15.75" customHeight="1" thickTop="1">
      <c r="A14" s="313" t="s">
        <v>17</v>
      </c>
      <c r="B14" s="111" t="s">
        <v>97</v>
      </c>
      <c r="C14" s="128">
        <v>3000</v>
      </c>
      <c r="D14" s="6">
        <f>5.91+2.971+0.093</f>
        <v>8.974</v>
      </c>
      <c r="E14" s="315">
        <v>40</v>
      </c>
      <c r="F14" s="185">
        <v>22.89</v>
      </c>
      <c r="G14" s="183">
        <f>317*84</f>
        <v>26628</v>
      </c>
      <c r="H14" s="185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14"/>
      <c r="B15" s="116" t="s">
        <v>104</v>
      </c>
      <c r="C15" s="129">
        <v>0</v>
      </c>
      <c r="D15" s="8">
        <f>3.94+0.743+0.093</f>
        <v>4.776</v>
      </c>
      <c r="E15" s="316"/>
      <c r="F15" s="329"/>
      <c r="G15" s="317"/>
      <c r="H15" s="329"/>
      <c r="I15" s="7"/>
      <c r="J15" s="8"/>
      <c r="K15" s="7"/>
      <c r="L15" s="8"/>
      <c r="M15" s="7"/>
      <c r="N15" s="8"/>
    </row>
    <row r="16" spans="1:14" ht="15.75" customHeight="1" thickBot="1">
      <c r="A16" s="314"/>
      <c r="B16" s="116" t="s">
        <v>103</v>
      </c>
      <c r="C16" s="129">
        <v>17.25</v>
      </c>
      <c r="D16" s="8">
        <v>45.412</v>
      </c>
      <c r="E16" s="316"/>
      <c r="F16" s="329"/>
      <c r="G16" s="317"/>
      <c r="H16" s="329"/>
      <c r="I16" s="7"/>
      <c r="J16" s="8"/>
      <c r="K16" s="7"/>
      <c r="L16" s="8"/>
      <c r="M16" s="7"/>
      <c r="N16" s="8"/>
    </row>
    <row r="17" spans="1:14" ht="15.75" customHeight="1" thickTop="1">
      <c r="A17" s="313" t="s">
        <v>18</v>
      </c>
      <c r="B17" s="111" t="s">
        <v>97</v>
      </c>
      <c r="C17" s="128">
        <v>3060</v>
      </c>
      <c r="D17" s="6">
        <f>5.91+2.971+0.093</f>
        <v>8.974</v>
      </c>
      <c r="E17" s="315">
        <v>55</v>
      </c>
      <c r="F17" s="185">
        <v>22.89</v>
      </c>
      <c r="G17" s="183">
        <f>317*84</f>
        <v>26628</v>
      </c>
      <c r="H17" s="185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14"/>
      <c r="B18" s="116" t="s">
        <v>104</v>
      </c>
      <c r="C18" s="129">
        <v>0</v>
      </c>
      <c r="D18" s="8">
        <f>3.94+0.743+0.093</f>
        <v>4.776</v>
      </c>
      <c r="E18" s="316"/>
      <c r="F18" s="329"/>
      <c r="G18" s="317"/>
      <c r="H18" s="329"/>
      <c r="I18" s="7"/>
      <c r="J18" s="8"/>
      <c r="K18" s="7"/>
      <c r="L18" s="8"/>
      <c r="M18" s="7"/>
      <c r="N18" s="8"/>
    </row>
    <row r="19" spans="1:14" ht="15.75" customHeight="1" thickBot="1">
      <c r="A19" s="314"/>
      <c r="B19" s="116" t="s">
        <v>103</v>
      </c>
      <c r="C19" s="129">
        <v>17.25</v>
      </c>
      <c r="D19" s="8">
        <v>45.412</v>
      </c>
      <c r="E19" s="316"/>
      <c r="F19" s="329"/>
      <c r="G19" s="317"/>
      <c r="H19" s="329"/>
      <c r="I19" s="7"/>
      <c r="J19" s="8"/>
      <c r="K19" s="7"/>
      <c r="L19" s="8"/>
      <c r="M19" s="7"/>
      <c r="N19" s="8"/>
    </row>
    <row r="20" spans="1:14" ht="15" customHeight="1">
      <c r="A20" s="313" t="s">
        <v>19</v>
      </c>
      <c r="B20" s="111" t="s">
        <v>97</v>
      </c>
      <c r="C20" s="128"/>
      <c r="D20" s="15"/>
      <c r="E20" s="315"/>
      <c r="F20" s="185"/>
      <c r="G20" s="183"/>
      <c r="H20" s="185"/>
      <c r="I20" s="14"/>
      <c r="J20" s="15"/>
      <c r="K20" s="14"/>
      <c r="L20" s="15"/>
      <c r="M20" s="14"/>
      <c r="N20" s="15"/>
    </row>
    <row r="21" spans="1:14" ht="15" customHeight="1">
      <c r="A21" s="314"/>
      <c r="B21" s="116" t="s">
        <v>104</v>
      </c>
      <c r="C21" s="129"/>
      <c r="D21" s="8"/>
      <c r="E21" s="316"/>
      <c r="F21" s="329"/>
      <c r="G21" s="317"/>
      <c r="H21" s="329"/>
      <c r="I21" s="7"/>
      <c r="J21" s="8"/>
      <c r="K21" s="7"/>
      <c r="L21" s="8"/>
      <c r="M21" s="7"/>
      <c r="N21" s="8"/>
    </row>
    <row r="22" spans="1:14" ht="15" customHeight="1" thickBot="1">
      <c r="A22" s="314"/>
      <c r="B22" s="116" t="s">
        <v>103</v>
      </c>
      <c r="C22" s="129"/>
      <c r="D22" s="8"/>
      <c r="E22" s="316"/>
      <c r="F22" s="329"/>
      <c r="G22" s="317"/>
      <c r="H22" s="329"/>
      <c r="I22" s="7"/>
      <c r="J22" s="8"/>
      <c r="K22" s="7"/>
      <c r="L22" s="8"/>
      <c r="M22" s="7"/>
      <c r="N22" s="8"/>
    </row>
    <row r="23" spans="1:14" ht="12.75">
      <c r="A23" s="313" t="s">
        <v>20</v>
      </c>
      <c r="B23" s="111" t="s">
        <v>97</v>
      </c>
      <c r="C23" s="128"/>
      <c r="D23" s="15"/>
      <c r="E23" s="315"/>
      <c r="F23" s="185"/>
      <c r="G23" s="183"/>
      <c r="H23" s="185"/>
      <c r="I23" s="14"/>
      <c r="J23" s="15"/>
      <c r="K23" s="14"/>
      <c r="L23" s="15"/>
      <c r="M23" s="14"/>
      <c r="N23" s="15"/>
    </row>
    <row r="24" spans="1:14" ht="12.75">
      <c r="A24" s="314"/>
      <c r="B24" s="116" t="s">
        <v>104</v>
      </c>
      <c r="C24" s="129"/>
      <c r="D24" s="8"/>
      <c r="E24" s="316"/>
      <c r="F24" s="329"/>
      <c r="G24" s="317"/>
      <c r="H24" s="329"/>
      <c r="I24" s="7"/>
      <c r="J24" s="8"/>
      <c r="K24" s="7"/>
      <c r="L24" s="8"/>
      <c r="M24" s="7"/>
      <c r="N24" s="8"/>
    </row>
    <row r="25" spans="1:14" ht="12.75">
      <c r="A25" s="314"/>
      <c r="B25" s="116" t="s">
        <v>103</v>
      </c>
      <c r="C25" s="129"/>
      <c r="D25" s="8"/>
      <c r="E25" s="316"/>
      <c r="F25" s="329"/>
      <c r="G25" s="317"/>
      <c r="H25" s="329"/>
      <c r="I25" s="7"/>
      <c r="J25" s="8"/>
      <c r="K25" s="7"/>
      <c r="L25" s="8"/>
      <c r="M25" s="7"/>
      <c r="N25" s="8"/>
    </row>
    <row r="26" spans="1:14" ht="13.5" thickBot="1">
      <c r="A26" s="325"/>
      <c r="B26" s="114" t="s">
        <v>98</v>
      </c>
      <c r="C26" s="129"/>
      <c r="D26" s="8"/>
      <c r="E26" s="316"/>
      <c r="F26" s="329"/>
      <c r="G26" s="184"/>
      <c r="H26" s="186"/>
      <c r="I26" s="21"/>
      <c r="J26" s="22"/>
      <c r="K26" s="21"/>
      <c r="L26" s="22"/>
      <c r="M26" s="21"/>
      <c r="N26" s="22"/>
    </row>
    <row r="27" spans="1:14" ht="12.75">
      <c r="A27" s="313" t="s">
        <v>71</v>
      </c>
      <c r="B27" s="111" t="s">
        <v>97</v>
      </c>
      <c r="C27" s="128"/>
      <c r="D27" s="15"/>
      <c r="E27" s="315"/>
      <c r="F27" s="185"/>
      <c r="G27" s="183"/>
      <c r="H27" s="185"/>
      <c r="I27" s="14"/>
      <c r="J27" s="15"/>
      <c r="K27" s="14"/>
      <c r="L27" s="15"/>
      <c r="M27" s="14"/>
      <c r="N27" s="15"/>
    </row>
    <row r="28" spans="1:14" ht="12.75">
      <c r="A28" s="314"/>
      <c r="B28" s="116" t="s">
        <v>104</v>
      </c>
      <c r="C28" s="129"/>
      <c r="D28" s="8"/>
      <c r="E28" s="316"/>
      <c r="F28" s="329"/>
      <c r="G28" s="317"/>
      <c r="H28" s="329"/>
      <c r="I28" s="7"/>
      <c r="J28" s="8"/>
      <c r="K28" s="7"/>
      <c r="L28" s="8"/>
      <c r="M28" s="7"/>
      <c r="N28" s="8"/>
    </row>
    <row r="29" spans="1:14" ht="12.75">
      <c r="A29" s="314"/>
      <c r="B29" s="116" t="s">
        <v>103</v>
      </c>
      <c r="C29" s="129"/>
      <c r="D29" s="8"/>
      <c r="E29" s="316"/>
      <c r="F29" s="329"/>
      <c r="G29" s="317"/>
      <c r="H29" s="329"/>
      <c r="I29" s="7"/>
      <c r="J29" s="8"/>
      <c r="K29" s="7"/>
      <c r="L29" s="8"/>
      <c r="M29" s="7"/>
      <c r="N29" s="8"/>
    </row>
    <row r="30" spans="1:14" ht="13.5" thickBot="1">
      <c r="A30" s="325"/>
      <c r="B30" s="114" t="s">
        <v>98</v>
      </c>
      <c r="C30" s="129"/>
      <c r="D30" s="8"/>
      <c r="E30" s="322"/>
      <c r="F30" s="186"/>
      <c r="G30" s="184"/>
      <c r="H30" s="186"/>
      <c r="I30" s="21"/>
      <c r="J30" s="22"/>
      <c r="K30" s="21"/>
      <c r="L30" s="22"/>
      <c r="M30" s="21"/>
      <c r="N30" s="22"/>
    </row>
    <row r="31" spans="1:14" ht="12.75">
      <c r="A31" s="313" t="s">
        <v>72</v>
      </c>
      <c r="B31" s="111" t="s">
        <v>97</v>
      </c>
      <c r="C31" s="128"/>
      <c r="D31" s="15"/>
      <c r="E31" s="315"/>
      <c r="F31" s="179"/>
      <c r="G31" s="183"/>
      <c r="H31" s="179"/>
      <c r="I31" s="14"/>
      <c r="J31" s="15"/>
      <c r="K31" s="14"/>
      <c r="L31" s="15"/>
      <c r="M31" s="14"/>
      <c r="N31" s="15"/>
    </row>
    <row r="32" spans="1:14" ht="12.75">
      <c r="A32" s="314"/>
      <c r="B32" s="116" t="s">
        <v>104</v>
      </c>
      <c r="C32" s="129"/>
      <c r="D32" s="8"/>
      <c r="E32" s="316"/>
      <c r="F32" s="202"/>
      <c r="G32" s="317"/>
      <c r="H32" s="202"/>
      <c r="I32" s="7"/>
      <c r="J32" s="8"/>
      <c r="K32" s="7"/>
      <c r="L32" s="8"/>
      <c r="M32" s="7"/>
      <c r="N32" s="8"/>
    </row>
    <row r="33" spans="1:14" ht="12.75">
      <c r="A33" s="314"/>
      <c r="B33" s="116" t="s">
        <v>103</v>
      </c>
      <c r="C33" s="129"/>
      <c r="D33" s="8"/>
      <c r="E33" s="316"/>
      <c r="F33" s="202"/>
      <c r="G33" s="317"/>
      <c r="H33" s="202"/>
      <c r="I33" s="7"/>
      <c r="J33" s="8"/>
      <c r="K33" s="7"/>
      <c r="L33" s="8"/>
      <c r="M33" s="7"/>
      <c r="N33" s="8"/>
    </row>
    <row r="34" spans="1:14" ht="12.75">
      <c r="A34" s="325"/>
      <c r="B34" s="114" t="s">
        <v>98</v>
      </c>
      <c r="C34" s="129"/>
      <c r="D34" s="8"/>
      <c r="E34" s="322"/>
      <c r="F34" s="180"/>
      <c r="G34" s="184"/>
      <c r="H34" s="180"/>
      <c r="I34" s="21"/>
      <c r="J34" s="22"/>
      <c r="K34" s="21"/>
      <c r="L34" s="22"/>
      <c r="M34" s="21"/>
      <c r="N34" s="22"/>
    </row>
    <row r="35" spans="1:14" ht="12.75">
      <c r="A35" s="313" t="s">
        <v>22</v>
      </c>
      <c r="B35" s="118" t="s">
        <v>97</v>
      </c>
      <c r="C35" s="128"/>
      <c r="D35" s="15"/>
      <c r="E35" s="315"/>
      <c r="F35" s="179"/>
      <c r="G35" s="183"/>
      <c r="H35" s="179"/>
      <c r="I35" s="21"/>
      <c r="J35" s="22"/>
      <c r="K35" s="21"/>
      <c r="L35" s="22"/>
      <c r="M35" s="21"/>
      <c r="N35" s="22"/>
    </row>
    <row r="36" spans="1:14" ht="12.75">
      <c r="A36" s="314"/>
      <c r="B36" s="114" t="s">
        <v>98</v>
      </c>
      <c r="C36" s="129"/>
      <c r="D36" s="8"/>
      <c r="E36" s="316"/>
      <c r="F36" s="202"/>
      <c r="G36" s="317"/>
      <c r="H36" s="202"/>
      <c r="I36" s="21"/>
      <c r="J36" s="22"/>
      <c r="K36" s="21"/>
      <c r="L36" s="22"/>
      <c r="M36" s="21"/>
      <c r="N36" s="22"/>
    </row>
    <row r="37" spans="1:14" ht="12.75">
      <c r="A37" s="314"/>
      <c r="B37" s="118" t="s">
        <v>97</v>
      </c>
      <c r="C37" s="129"/>
      <c r="D37" s="8"/>
      <c r="E37" s="316"/>
      <c r="F37" s="202"/>
      <c r="G37" s="317"/>
      <c r="H37" s="202"/>
      <c r="I37" s="21"/>
      <c r="J37" s="22"/>
      <c r="K37" s="21"/>
      <c r="L37" s="22"/>
      <c r="M37" s="21"/>
      <c r="N37" s="22"/>
    </row>
    <row r="38" spans="1:14" ht="12.75">
      <c r="A38" s="325"/>
      <c r="B38" s="114" t="s">
        <v>98</v>
      </c>
      <c r="C38" s="129"/>
      <c r="D38" s="8"/>
      <c r="E38" s="322"/>
      <c r="F38" s="180"/>
      <c r="G38" s="184"/>
      <c r="H38" s="180"/>
      <c r="I38" s="4"/>
      <c r="J38" s="5"/>
      <c r="K38" s="4"/>
      <c r="L38" s="5"/>
      <c r="M38" s="4"/>
      <c r="N38" s="5"/>
    </row>
    <row r="39" spans="1:14" ht="12.75">
      <c r="A39" s="313" t="s">
        <v>23</v>
      </c>
      <c r="B39" s="118" t="s">
        <v>97</v>
      </c>
      <c r="C39" s="128"/>
      <c r="D39" s="15"/>
      <c r="E39" s="315"/>
      <c r="F39" s="179"/>
      <c r="G39" s="183"/>
      <c r="H39" s="179"/>
      <c r="I39" s="4"/>
      <c r="J39" s="5"/>
      <c r="K39" s="4"/>
      <c r="L39" s="5"/>
      <c r="M39" s="4"/>
      <c r="N39" s="5"/>
    </row>
    <row r="40" spans="1:14" ht="15" customHeight="1">
      <c r="A40" s="314"/>
      <c r="B40" s="114" t="s">
        <v>98</v>
      </c>
      <c r="C40" s="129"/>
      <c r="D40" s="8"/>
      <c r="E40" s="316"/>
      <c r="F40" s="202"/>
      <c r="G40" s="317"/>
      <c r="H40" s="202"/>
      <c r="I40" s="4"/>
      <c r="J40" s="5"/>
      <c r="K40" s="4"/>
      <c r="L40" s="5"/>
      <c r="M40" s="4"/>
      <c r="N40" s="5"/>
    </row>
    <row r="41" spans="1:14" ht="15" customHeight="1">
      <c r="A41" s="314"/>
      <c r="B41" s="118" t="s">
        <v>97</v>
      </c>
      <c r="C41" s="129"/>
      <c r="D41" s="8"/>
      <c r="E41" s="316"/>
      <c r="F41" s="202"/>
      <c r="G41" s="317"/>
      <c r="H41" s="202"/>
      <c r="I41" s="4"/>
      <c r="J41" s="5"/>
      <c r="K41" s="4"/>
      <c r="L41" s="5"/>
      <c r="M41" s="4"/>
      <c r="N41" s="5"/>
    </row>
    <row r="42" spans="1:14" ht="12.75">
      <c r="A42" s="325"/>
      <c r="B42" s="114" t="s">
        <v>98</v>
      </c>
      <c r="C42" s="129"/>
      <c r="D42" s="8"/>
      <c r="E42" s="322"/>
      <c r="F42" s="180"/>
      <c r="G42" s="184"/>
      <c r="H42" s="180"/>
      <c r="I42" s="4"/>
      <c r="J42" s="5"/>
      <c r="K42" s="4"/>
      <c r="L42" s="5"/>
      <c r="M42" s="4"/>
      <c r="N42" s="5"/>
    </row>
    <row r="43" spans="1:14" ht="12.75">
      <c r="A43" s="313" t="s">
        <v>24</v>
      </c>
      <c r="B43" s="118" t="s">
        <v>97</v>
      </c>
      <c r="C43" s="128"/>
      <c r="D43" s="15"/>
      <c r="E43" s="315"/>
      <c r="F43" s="179"/>
      <c r="G43" s="183"/>
      <c r="H43" s="179"/>
      <c r="I43" s="4"/>
      <c r="J43" s="5"/>
      <c r="K43" s="4"/>
      <c r="L43" s="5"/>
      <c r="M43" s="4"/>
      <c r="N43" s="5"/>
    </row>
    <row r="44" spans="1:14" ht="15" customHeight="1" thickBot="1">
      <c r="A44" s="314"/>
      <c r="B44" s="120" t="s">
        <v>98</v>
      </c>
      <c r="C44" s="129"/>
      <c r="D44" s="8"/>
      <c r="E44" s="316"/>
      <c r="F44" s="202"/>
      <c r="G44" s="317"/>
      <c r="H44" s="202"/>
      <c r="I44" s="4"/>
      <c r="J44" s="5"/>
      <c r="K44" s="4"/>
      <c r="L44" s="5"/>
      <c r="M44" s="4"/>
      <c r="N44" s="5"/>
    </row>
    <row r="45" spans="1:14" ht="15" customHeight="1">
      <c r="A45" s="314"/>
      <c r="B45" s="118" t="s">
        <v>97</v>
      </c>
      <c r="C45" s="129"/>
      <c r="D45" s="8"/>
      <c r="E45" s="316"/>
      <c r="F45" s="202"/>
      <c r="G45" s="317"/>
      <c r="H45" s="202"/>
      <c r="I45" s="4"/>
      <c r="J45" s="5"/>
      <c r="K45" s="4"/>
      <c r="L45" s="5"/>
      <c r="M45" s="4"/>
      <c r="N45" s="5"/>
    </row>
    <row r="46" spans="1:14" ht="13.5" thickBot="1">
      <c r="A46" s="325"/>
      <c r="B46" s="120" t="s">
        <v>98</v>
      </c>
      <c r="C46" s="129"/>
      <c r="D46" s="8"/>
      <c r="E46" s="322"/>
      <c r="F46" s="180"/>
      <c r="G46" s="184"/>
      <c r="H46" s="180"/>
      <c r="I46" s="4"/>
      <c r="J46" s="5"/>
      <c r="K46" s="4"/>
      <c r="L46" s="5"/>
      <c r="M46" s="4"/>
      <c r="N46" s="5"/>
    </row>
    <row r="47" spans="1:14" ht="12.75">
      <c r="A47" s="313" t="s">
        <v>25</v>
      </c>
      <c r="B47" s="118" t="s">
        <v>97</v>
      </c>
      <c r="C47" s="128"/>
      <c r="D47" s="15"/>
      <c r="E47" s="315"/>
      <c r="F47" s="179"/>
      <c r="G47" s="183"/>
      <c r="H47" s="179"/>
      <c r="I47" s="4"/>
      <c r="J47" s="5"/>
      <c r="K47" s="4"/>
      <c r="L47" s="5"/>
      <c r="M47" s="4"/>
      <c r="N47" s="5"/>
    </row>
    <row r="48" spans="1:14" ht="15" customHeight="1" thickBot="1">
      <c r="A48" s="314"/>
      <c r="B48" s="120" t="s">
        <v>98</v>
      </c>
      <c r="C48" s="129"/>
      <c r="D48" s="8"/>
      <c r="E48" s="316"/>
      <c r="F48" s="202"/>
      <c r="G48" s="317"/>
      <c r="H48" s="202"/>
      <c r="I48" s="4"/>
      <c r="J48" s="5"/>
      <c r="K48" s="4"/>
      <c r="L48" s="5"/>
      <c r="M48" s="4"/>
      <c r="N48" s="5"/>
    </row>
    <row r="49" spans="1:14" ht="15" customHeight="1">
      <c r="A49" s="314"/>
      <c r="B49" s="118" t="s">
        <v>97</v>
      </c>
      <c r="C49" s="129"/>
      <c r="D49" s="8"/>
      <c r="E49" s="316"/>
      <c r="F49" s="202"/>
      <c r="G49" s="317"/>
      <c r="H49" s="202"/>
      <c r="I49" s="4"/>
      <c r="J49" s="5"/>
      <c r="K49" s="4"/>
      <c r="L49" s="5"/>
      <c r="M49" s="4"/>
      <c r="N49" s="5"/>
    </row>
    <row r="50" spans="1:14" ht="13.5" thickBot="1">
      <c r="A50" s="325"/>
      <c r="B50" s="120" t="s">
        <v>98</v>
      </c>
      <c r="C50" s="129"/>
      <c r="D50" s="8"/>
      <c r="E50" s="322"/>
      <c r="F50" s="180"/>
      <c r="G50" s="184"/>
      <c r="H50" s="180"/>
      <c r="I50" s="4"/>
      <c r="J50" s="5"/>
      <c r="K50" s="4"/>
      <c r="L50" s="5"/>
      <c r="M50" s="4"/>
      <c r="N50" s="5"/>
    </row>
    <row r="51" spans="1:14" ht="12.75">
      <c r="A51" s="181" t="s">
        <v>26</v>
      </c>
      <c r="B51" s="118" t="s">
        <v>97</v>
      </c>
      <c r="C51" s="82"/>
      <c r="D51" s="82"/>
      <c r="E51" s="333"/>
      <c r="F51" s="179"/>
      <c r="G51" s="183"/>
      <c r="H51" s="179"/>
      <c r="I51" s="14"/>
      <c r="J51" s="15"/>
      <c r="K51" s="14"/>
      <c r="L51" s="15"/>
      <c r="M51" s="14"/>
      <c r="N51" s="15"/>
    </row>
    <row r="52" spans="1:14" ht="15" customHeight="1" thickBot="1">
      <c r="A52" s="332"/>
      <c r="B52" s="120" t="s">
        <v>98</v>
      </c>
      <c r="C52" s="83"/>
      <c r="D52" s="83"/>
      <c r="E52" s="334"/>
      <c r="F52" s="202"/>
      <c r="G52" s="317"/>
      <c r="H52" s="202"/>
      <c r="I52" s="14"/>
      <c r="J52" s="15"/>
      <c r="K52" s="14"/>
      <c r="L52" s="15"/>
      <c r="M52" s="14"/>
      <c r="N52" s="15"/>
    </row>
    <row r="53" spans="1:14" ht="15" customHeight="1">
      <c r="A53" s="332"/>
      <c r="B53" s="118" t="s">
        <v>97</v>
      </c>
      <c r="C53" s="83"/>
      <c r="D53" s="83"/>
      <c r="E53" s="334"/>
      <c r="F53" s="202"/>
      <c r="G53" s="317"/>
      <c r="H53" s="202"/>
      <c r="I53" s="14"/>
      <c r="J53" s="15"/>
      <c r="K53" s="14"/>
      <c r="L53" s="15"/>
      <c r="M53" s="14"/>
      <c r="N53" s="15"/>
    </row>
    <row r="54" spans="1:14" ht="13.5" thickBot="1">
      <c r="A54" s="220"/>
      <c r="B54" s="120" t="s">
        <v>98</v>
      </c>
      <c r="C54" s="84"/>
      <c r="D54" s="84"/>
      <c r="E54" s="335"/>
      <c r="F54" s="208"/>
      <c r="G54" s="222"/>
      <c r="H54" s="208"/>
      <c r="I54" s="2"/>
      <c r="J54" s="3"/>
      <c r="K54" s="2"/>
      <c r="L54" s="3"/>
      <c r="M54" s="2"/>
      <c r="N54" s="3"/>
    </row>
    <row r="55" spans="1:14" ht="13.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7" customFormat="1" ht="12.75">
      <c r="A56" s="210" t="s">
        <v>32</v>
      </c>
      <c r="B56" s="210"/>
      <c r="C56" s="210"/>
      <c r="D56" s="211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32" t="s">
        <v>33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10" t="s">
        <v>35</v>
      </c>
      <c r="C58" s="210"/>
      <c r="D58" s="210"/>
      <c r="E58" s="211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210" t="s">
        <v>34</v>
      </c>
      <c r="C59" s="210"/>
      <c r="D59" s="210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s="37" customFormat="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  <row r="65" spans="1:7" ht="14.25">
      <c r="A65" s="30"/>
      <c r="B65" s="30"/>
      <c r="C65" s="30"/>
      <c r="D65" s="30"/>
      <c r="E65" s="30"/>
      <c r="F65" s="30"/>
      <c r="G65" s="30"/>
    </row>
  </sheetData>
  <sheetProtection/>
  <mergeCells count="79">
    <mergeCell ref="B9:C10"/>
    <mergeCell ref="H51:H54"/>
    <mergeCell ref="A51:A54"/>
    <mergeCell ref="E51:E54"/>
    <mergeCell ref="F51:F54"/>
    <mergeCell ref="G51:G54"/>
    <mergeCell ref="H47:H50"/>
    <mergeCell ref="A47:A50"/>
    <mergeCell ref="E47:E50"/>
    <mergeCell ref="F47:F50"/>
    <mergeCell ref="H35:H38"/>
    <mergeCell ref="E35:E38"/>
    <mergeCell ref="F35:F38"/>
    <mergeCell ref="A39:A42"/>
    <mergeCell ref="F39:F42"/>
    <mergeCell ref="G39:G42"/>
    <mergeCell ref="H39:H42"/>
    <mergeCell ref="H17:H19"/>
    <mergeCell ref="A17:A19"/>
    <mergeCell ref="E17:E19"/>
    <mergeCell ref="F17:F19"/>
    <mergeCell ref="G17:G19"/>
    <mergeCell ref="H31:H34"/>
    <mergeCell ref="A31:A34"/>
    <mergeCell ref="E31:E34"/>
    <mergeCell ref="F31:F34"/>
    <mergeCell ref="G31:G34"/>
    <mergeCell ref="H11:H13"/>
    <mergeCell ref="G14:G16"/>
    <mergeCell ref="H14:H16"/>
    <mergeCell ref="I1:K1"/>
    <mergeCell ref="I2:K2"/>
    <mergeCell ref="I3:K3"/>
    <mergeCell ref="K9:L9"/>
    <mergeCell ref="M9:N9"/>
    <mergeCell ref="A56:D56"/>
    <mergeCell ref="A6:N7"/>
    <mergeCell ref="A8:A10"/>
    <mergeCell ref="B8:D8"/>
    <mergeCell ref="E8:F8"/>
    <mergeCell ref="G8:N8"/>
    <mergeCell ref="D9:D10"/>
    <mergeCell ref="E11:E13"/>
    <mergeCell ref="H20:H22"/>
    <mergeCell ref="A11:A13"/>
    <mergeCell ref="I9:J9"/>
    <mergeCell ref="E9:E10"/>
    <mergeCell ref="F9:F10"/>
    <mergeCell ref="G9:H9"/>
    <mergeCell ref="A14:A16"/>
    <mergeCell ref="F14:F16"/>
    <mergeCell ref="E14:E16"/>
    <mergeCell ref="F11:F13"/>
    <mergeCell ref="G11:G13"/>
    <mergeCell ref="A20:A22"/>
    <mergeCell ref="E20:E22"/>
    <mergeCell ref="F20:F22"/>
    <mergeCell ref="G20:G22"/>
    <mergeCell ref="B58:E58"/>
    <mergeCell ref="B59:D59"/>
    <mergeCell ref="G47:G50"/>
    <mergeCell ref="A35:A38"/>
    <mergeCell ref="G35:G38"/>
    <mergeCell ref="H27:H30"/>
    <mergeCell ref="A27:A30"/>
    <mergeCell ref="E27:E30"/>
    <mergeCell ref="F27:F30"/>
    <mergeCell ref="G27:G30"/>
    <mergeCell ref="H23:H26"/>
    <mergeCell ref="A23:A26"/>
    <mergeCell ref="E23:E26"/>
    <mergeCell ref="F23:F26"/>
    <mergeCell ref="G23:G26"/>
    <mergeCell ref="E39:E42"/>
    <mergeCell ref="H43:H46"/>
    <mergeCell ref="A43:A46"/>
    <mergeCell ref="E43:E46"/>
    <mergeCell ref="F43:F46"/>
    <mergeCell ref="G43:G46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42</v>
      </c>
      <c r="B1" s="29" t="s">
        <v>40</v>
      </c>
      <c r="C1" s="29"/>
      <c r="E1" s="28">
        <v>50086</v>
      </c>
      <c r="F1" s="28"/>
      <c r="G1" s="28"/>
      <c r="H1" s="28"/>
      <c r="I1" s="331" t="s">
        <v>29</v>
      </c>
      <c r="J1" s="331"/>
      <c r="K1" s="331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96</v>
      </c>
      <c r="C2" s="29"/>
      <c r="D2" s="28"/>
      <c r="E2" s="28"/>
      <c r="F2" s="28"/>
      <c r="G2" s="28"/>
      <c r="H2" s="28"/>
      <c r="I2" s="331" t="s">
        <v>2</v>
      </c>
      <c r="J2" s="331"/>
      <c r="K2" s="331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31" t="s">
        <v>3</v>
      </c>
      <c r="J3" s="331"/>
      <c r="K3" s="331"/>
      <c r="L3" s="28" t="s">
        <v>50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117</v>
      </c>
      <c r="J4" s="27"/>
      <c r="K4" s="27"/>
      <c r="L4" s="43" t="s">
        <v>118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111" t="s">
        <v>97</v>
      </c>
      <c r="C11" s="95">
        <v>3270</v>
      </c>
      <c r="D11" s="6">
        <f>5.25+2.599+0.093</f>
        <v>7.942</v>
      </c>
      <c r="E11" s="206">
        <v>149</v>
      </c>
      <c r="F11" s="201">
        <v>22.89</v>
      </c>
      <c r="G11" s="215">
        <f>150*84</f>
        <v>12600</v>
      </c>
      <c r="H11" s="191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25"/>
      <c r="B12" s="114" t="s">
        <v>122</v>
      </c>
      <c r="C12" s="127">
        <v>17.25</v>
      </c>
      <c r="D12" s="22">
        <v>45.412</v>
      </c>
      <c r="E12" s="322"/>
      <c r="F12" s="180"/>
      <c r="G12" s="184"/>
      <c r="H12" s="186"/>
      <c r="I12" s="21"/>
      <c r="J12" s="22"/>
      <c r="K12" s="21"/>
      <c r="L12" s="22"/>
      <c r="M12" s="21"/>
      <c r="N12" s="22"/>
    </row>
    <row r="13" spans="1:14" ht="15" customHeight="1" thickTop="1">
      <c r="A13" s="313" t="s">
        <v>17</v>
      </c>
      <c r="B13" s="116" t="s">
        <v>97</v>
      </c>
      <c r="C13" s="129">
        <v>2280</v>
      </c>
      <c r="D13" s="6">
        <f>5.25+2.599+0.093</f>
        <v>7.942</v>
      </c>
      <c r="E13" s="315">
        <f>100</f>
        <v>100</v>
      </c>
      <c r="F13" s="179">
        <v>22.89</v>
      </c>
      <c r="G13" s="183">
        <f>150*84</f>
        <v>12600</v>
      </c>
      <c r="H13" s="185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25"/>
      <c r="B14" s="116" t="s">
        <v>98</v>
      </c>
      <c r="C14" s="129">
        <v>17.25</v>
      </c>
      <c r="D14" s="22">
        <v>45.412</v>
      </c>
      <c r="E14" s="322"/>
      <c r="F14" s="180"/>
      <c r="G14" s="184"/>
      <c r="H14" s="186"/>
      <c r="I14" s="7"/>
      <c r="J14" s="8"/>
      <c r="K14" s="7"/>
      <c r="L14" s="8"/>
      <c r="M14" s="7"/>
      <c r="N14" s="8"/>
    </row>
    <row r="15" spans="1:14" ht="15" customHeight="1" thickTop="1">
      <c r="A15" s="313" t="s">
        <v>18</v>
      </c>
      <c r="B15" s="118" t="s">
        <v>97</v>
      </c>
      <c r="C15" s="128">
        <v>2160</v>
      </c>
      <c r="D15" s="6">
        <f>5.25+2.599+0.093</f>
        <v>7.942</v>
      </c>
      <c r="E15" s="315">
        <v>135</v>
      </c>
      <c r="F15" s="179">
        <v>22.89</v>
      </c>
      <c r="G15" s="183">
        <f>150*84</f>
        <v>12600</v>
      </c>
      <c r="H15" s="185">
        <v>12.33</v>
      </c>
      <c r="I15" s="14"/>
      <c r="J15" s="15"/>
      <c r="K15" s="14"/>
      <c r="L15" s="15"/>
      <c r="M15" s="14"/>
      <c r="N15" s="15"/>
    </row>
    <row r="16" spans="1:14" ht="15" customHeight="1">
      <c r="A16" s="325"/>
      <c r="B16" s="114" t="s">
        <v>98</v>
      </c>
      <c r="C16" s="127">
        <v>17.25</v>
      </c>
      <c r="D16" s="22">
        <v>45.412</v>
      </c>
      <c r="E16" s="322"/>
      <c r="F16" s="180"/>
      <c r="G16" s="184"/>
      <c r="H16" s="186"/>
      <c r="I16" s="21"/>
      <c r="J16" s="22"/>
      <c r="K16" s="21"/>
      <c r="L16" s="22"/>
      <c r="M16" s="21"/>
      <c r="N16" s="22"/>
    </row>
    <row r="17" spans="1:14" ht="15" customHeight="1">
      <c r="A17" s="313" t="s">
        <v>19</v>
      </c>
      <c r="B17" s="118" t="s">
        <v>97</v>
      </c>
      <c r="C17" s="128"/>
      <c r="D17" s="15"/>
      <c r="E17" s="315"/>
      <c r="F17" s="179"/>
      <c r="G17" s="183"/>
      <c r="H17" s="185"/>
      <c r="I17" s="14"/>
      <c r="J17" s="15"/>
      <c r="K17" s="14"/>
      <c r="L17" s="15"/>
      <c r="M17" s="14"/>
      <c r="N17" s="15"/>
    </row>
    <row r="18" spans="1:14" ht="12.75">
      <c r="A18" s="325"/>
      <c r="B18" s="114" t="s">
        <v>98</v>
      </c>
      <c r="C18" s="127"/>
      <c r="D18" s="22"/>
      <c r="E18" s="322"/>
      <c r="F18" s="180"/>
      <c r="G18" s="184"/>
      <c r="H18" s="186"/>
      <c r="I18" s="21"/>
      <c r="J18" s="22"/>
      <c r="K18" s="21"/>
      <c r="L18" s="22"/>
      <c r="M18" s="21"/>
      <c r="N18" s="22"/>
    </row>
    <row r="19" spans="1:14" ht="12.75">
      <c r="A19" s="313" t="s">
        <v>20</v>
      </c>
      <c r="B19" s="118" t="s">
        <v>97</v>
      </c>
      <c r="C19" s="128"/>
      <c r="D19" s="15"/>
      <c r="E19" s="315"/>
      <c r="F19" s="179"/>
      <c r="G19" s="183"/>
      <c r="H19" s="179"/>
      <c r="I19" s="14"/>
      <c r="J19" s="15"/>
      <c r="K19" s="14"/>
      <c r="L19" s="15"/>
      <c r="M19" s="14"/>
      <c r="N19" s="15"/>
    </row>
    <row r="20" spans="1:14" ht="12.75">
      <c r="A20" s="325"/>
      <c r="B20" s="114" t="s">
        <v>98</v>
      </c>
      <c r="C20" s="127"/>
      <c r="D20" s="22"/>
      <c r="E20" s="322"/>
      <c r="F20" s="180"/>
      <c r="G20" s="184"/>
      <c r="H20" s="180"/>
      <c r="I20" s="21"/>
      <c r="J20" s="22"/>
      <c r="K20" s="21"/>
      <c r="L20" s="22"/>
      <c r="M20" s="21"/>
      <c r="N20" s="22"/>
    </row>
    <row r="21" spans="1:14" ht="12.75">
      <c r="A21" s="313" t="s">
        <v>71</v>
      </c>
      <c r="B21" s="118" t="s">
        <v>97</v>
      </c>
      <c r="C21" s="128"/>
      <c r="D21" s="15"/>
      <c r="E21" s="315"/>
      <c r="F21" s="179"/>
      <c r="G21" s="183"/>
      <c r="H21" s="179"/>
      <c r="I21" s="14"/>
      <c r="J21" s="15"/>
      <c r="K21" s="14"/>
      <c r="L21" s="15"/>
      <c r="M21" s="14"/>
      <c r="N21" s="15"/>
    </row>
    <row r="22" spans="1:14" ht="12.75">
      <c r="A22" s="325"/>
      <c r="B22" s="114" t="s">
        <v>98</v>
      </c>
      <c r="C22" s="127"/>
      <c r="D22" s="22"/>
      <c r="E22" s="322"/>
      <c r="F22" s="180"/>
      <c r="G22" s="184"/>
      <c r="H22" s="180"/>
      <c r="I22" s="21"/>
      <c r="J22" s="22"/>
      <c r="K22" s="21"/>
      <c r="L22" s="22"/>
      <c r="M22" s="21"/>
      <c r="N22" s="22"/>
    </row>
    <row r="23" spans="1:14" ht="12.75">
      <c r="A23" s="313" t="s">
        <v>72</v>
      </c>
      <c r="B23" s="118" t="s">
        <v>97</v>
      </c>
      <c r="C23" s="128"/>
      <c r="D23" s="15"/>
      <c r="E23" s="315"/>
      <c r="F23" s="179"/>
      <c r="G23" s="183"/>
      <c r="H23" s="179"/>
      <c r="I23" s="14"/>
      <c r="J23" s="15"/>
      <c r="K23" s="14"/>
      <c r="L23" s="15"/>
      <c r="M23" s="14"/>
      <c r="N23" s="15"/>
    </row>
    <row r="24" spans="1:14" ht="12.75">
      <c r="A24" s="325"/>
      <c r="B24" s="114" t="s">
        <v>98</v>
      </c>
      <c r="C24" s="127"/>
      <c r="D24" s="22"/>
      <c r="E24" s="322"/>
      <c r="F24" s="180"/>
      <c r="G24" s="184"/>
      <c r="H24" s="180"/>
      <c r="I24" s="21"/>
      <c r="J24" s="22"/>
      <c r="K24" s="21"/>
      <c r="L24" s="22"/>
      <c r="M24" s="21"/>
      <c r="N24" s="22"/>
    </row>
    <row r="25" spans="1:14" ht="12.75">
      <c r="A25" s="313" t="s">
        <v>22</v>
      </c>
      <c r="B25" s="118" t="s">
        <v>97</v>
      </c>
      <c r="C25" s="128"/>
      <c r="D25" s="15"/>
      <c r="E25" s="315"/>
      <c r="F25" s="179"/>
      <c r="G25" s="183"/>
      <c r="H25" s="179"/>
      <c r="I25" s="21"/>
      <c r="J25" s="22"/>
      <c r="K25" s="21"/>
      <c r="L25" s="22"/>
      <c r="M25" s="21"/>
      <c r="N25" s="22"/>
    </row>
    <row r="26" spans="1:14" ht="12.75">
      <c r="A26" s="325"/>
      <c r="B26" s="114" t="s">
        <v>98</v>
      </c>
      <c r="C26" s="127"/>
      <c r="D26" s="22"/>
      <c r="E26" s="322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313" t="s">
        <v>23</v>
      </c>
      <c r="B27" s="118" t="s">
        <v>97</v>
      </c>
      <c r="C27" s="128"/>
      <c r="D27" s="15"/>
      <c r="E27" s="315"/>
      <c r="F27" s="179"/>
      <c r="G27" s="183"/>
      <c r="H27" s="179"/>
      <c r="I27" s="4"/>
      <c r="J27" s="5"/>
      <c r="K27" s="4"/>
      <c r="L27" s="5"/>
      <c r="M27" s="4"/>
      <c r="N27" s="5"/>
    </row>
    <row r="28" spans="1:14" ht="12.75">
      <c r="A28" s="325"/>
      <c r="B28" s="114" t="s">
        <v>98</v>
      </c>
      <c r="C28" s="127"/>
      <c r="D28" s="22"/>
      <c r="E28" s="322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313" t="s">
        <v>24</v>
      </c>
      <c r="B29" s="118" t="s">
        <v>97</v>
      </c>
      <c r="C29" s="128"/>
      <c r="D29" s="15"/>
      <c r="E29" s="315"/>
      <c r="F29" s="179"/>
      <c r="G29" s="183"/>
      <c r="H29" s="179"/>
      <c r="I29" s="4"/>
      <c r="J29" s="5"/>
      <c r="K29" s="4"/>
      <c r="L29" s="5"/>
      <c r="M29" s="4"/>
      <c r="N29" s="5"/>
    </row>
    <row r="30" spans="1:14" ht="12.75">
      <c r="A30" s="325"/>
      <c r="B30" s="114" t="s">
        <v>98</v>
      </c>
      <c r="C30" s="127"/>
      <c r="D30" s="22"/>
      <c r="E30" s="322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313" t="s">
        <v>25</v>
      </c>
      <c r="B31" s="118" t="s">
        <v>97</v>
      </c>
      <c r="C31" s="128"/>
      <c r="D31" s="15"/>
      <c r="E31" s="315"/>
      <c r="F31" s="179"/>
      <c r="G31" s="183"/>
      <c r="H31" s="179"/>
      <c r="I31" s="4"/>
      <c r="J31" s="5"/>
      <c r="K31" s="4"/>
      <c r="L31" s="5"/>
      <c r="M31" s="4"/>
      <c r="N31" s="5"/>
    </row>
    <row r="32" spans="1:14" ht="12.75">
      <c r="A32" s="325"/>
      <c r="B32" s="114" t="s">
        <v>98</v>
      </c>
      <c r="C32" s="127"/>
      <c r="D32" s="22"/>
      <c r="E32" s="322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313" t="s">
        <v>26</v>
      </c>
      <c r="B33" s="118" t="s">
        <v>97</v>
      </c>
      <c r="C33" s="128"/>
      <c r="D33" s="15"/>
      <c r="E33" s="315"/>
      <c r="F33" s="179"/>
      <c r="G33" s="183"/>
      <c r="H33" s="179"/>
      <c r="I33" s="14"/>
      <c r="J33" s="15"/>
      <c r="K33" s="14"/>
      <c r="L33" s="15"/>
      <c r="M33" s="14"/>
      <c r="N33" s="15"/>
    </row>
    <row r="34" spans="1:14" ht="13.5" thickBot="1">
      <c r="A34" s="336"/>
      <c r="B34" s="120" t="s">
        <v>98</v>
      </c>
      <c r="C34" s="127"/>
      <c r="D34" s="22"/>
      <c r="E34" s="207"/>
      <c r="F34" s="208"/>
      <c r="G34" s="222"/>
      <c r="H34" s="208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10" t="s">
        <v>32</v>
      </c>
      <c r="B36" s="210"/>
      <c r="C36" s="210"/>
      <c r="D36" s="21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0" t="s">
        <v>35</v>
      </c>
      <c r="C38" s="210"/>
      <c r="D38" s="210"/>
      <c r="E38" s="21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0" t="s">
        <v>34</v>
      </c>
      <c r="C39" s="210"/>
      <c r="D39" s="21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H17:H18"/>
    <mergeCell ref="H33:H34"/>
    <mergeCell ref="G31:G32"/>
    <mergeCell ref="E33:E34"/>
    <mergeCell ref="F33:F34"/>
    <mergeCell ref="G33:G34"/>
    <mergeCell ref="H23:H24"/>
    <mergeCell ref="F23:F24"/>
    <mergeCell ref="G23:G24"/>
    <mergeCell ref="A25:A26"/>
    <mergeCell ref="G25:G26"/>
    <mergeCell ref="H25:H26"/>
    <mergeCell ref="E25:E26"/>
    <mergeCell ref="F25:F26"/>
    <mergeCell ref="F9:F10"/>
    <mergeCell ref="G9:H9"/>
    <mergeCell ref="A11:A12"/>
    <mergeCell ref="A13:A14"/>
    <mergeCell ref="A15:A16"/>
    <mergeCell ref="E15:E16"/>
    <mergeCell ref="B9:C10"/>
    <mergeCell ref="G13:G14"/>
    <mergeCell ref="H13:H14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A19:A20"/>
    <mergeCell ref="E19:E20"/>
    <mergeCell ref="A21:A22"/>
    <mergeCell ref="E21:E22"/>
    <mergeCell ref="A17:A18"/>
    <mergeCell ref="E17:E18"/>
    <mergeCell ref="A27:A28"/>
    <mergeCell ref="G27:G28"/>
    <mergeCell ref="H27:H28"/>
    <mergeCell ref="E27:E28"/>
    <mergeCell ref="F27:F28"/>
    <mergeCell ref="F21:F22"/>
    <mergeCell ref="G21:G22"/>
    <mergeCell ref="H21:H22"/>
    <mergeCell ref="A23:A24"/>
    <mergeCell ref="E23:E24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42</v>
      </c>
      <c r="B1" s="27" t="s">
        <v>48</v>
      </c>
      <c r="C1" s="27"/>
      <c r="D1" s="28"/>
      <c r="E1" s="28"/>
      <c r="F1" s="28"/>
      <c r="G1" s="28"/>
      <c r="H1" s="28"/>
      <c r="I1" s="331" t="s">
        <v>29</v>
      </c>
      <c r="J1" s="331"/>
      <c r="K1" s="331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109</v>
      </c>
      <c r="C2" s="27"/>
      <c r="D2" s="28"/>
      <c r="E2" s="28"/>
      <c r="F2" s="28"/>
      <c r="G2" s="28"/>
      <c r="H2" s="28"/>
      <c r="I2" s="331" t="s">
        <v>2</v>
      </c>
      <c r="J2" s="331"/>
      <c r="K2" s="331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1" t="s">
        <v>3</v>
      </c>
      <c r="J3" s="331"/>
      <c r="K3" s="331"/>
      <c r="L3" s="28" t="s">
        <v>50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28"/>
      <c r="C10" s="221"/>
      <c r="D10" s="208"/>
      <c r="E10" s="207"/>
      <c r="F10" s="208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0" t="s">
        <v>16</v>
      </c>
      <c r="B11" s="111" t="s">
        <v>97</v>
      </c>
      <c r="C11" s="95">
        <v>4053</v>
      </c>
      <c r="D11" s="6">
        <f>5.91+2.352+0.093</f>
        <v>8.355</v>
      </c>
      <c r="E11" s="206">
        <v>29</v>
      </c>
      <c r="F11" s="201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14"/>
      <c r="B12" s="116" t="s">
        <v>104</v>
      </c>
      <c r="C12" s="129">
        <v>1547</v>
      </c>
      <c r="D12" s="8">
        <f>3.94+0.784+0.093</f>
        <v>4.817</v>
      </c>
      <c r="E12" s="316"/>
      <c r="F12" s="202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14"/>
      <c r="B13" s="116" t="s">
        <v>123</v>
      </c>
      <c r="C13" s="129">
        <v>1926</v>
      </c>
      <c r="D13" s="8">
        <v>581.27</v>
      </c>
      <c r="E13" s="316"/>
      <c r="F13" s="202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25"/>
      <c r="B14" s="114" t="s">
        <v>122</v>
      </c>
      <c r="C14" s="127">
        <v>21.1</v>
      </c>
      <c r="D14" s="22">
        <v>145.317</v>
      </c>
      <c r="E14" s="322"/>
      <c r="F14" s="180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13" t="s">
        <v>17</v>
      </c>
      <c r="B15" s="111" t="s">
        <v>97</v>
      </c>
      <c r="C15" s="128">
        <v>4218</v>
      </c>
      <c r="D15" s="6">
        <f>5.91+2.352+0.093</f>
        <v>8.355</v>
      </c>
      <c r="E15" s="315">
        <v>20</v>
      </c>
      <c r="F15" s="185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14"/>
      <c r="B16" s="116" t="s">
        <v>104</v>
      </c>
      <c r="C16" s="129">
        <v>1822</v>
      </c>
      <c r="D16" s="8">
        <f>3.94+0.784+0.093</f>
        <v>4.817</v>
      </c>
      <c r="E16" s="316"/>
      <c r="F16" s="329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14"/>
      <c r="B17" s="116" t="s">
        <v>123</v>
      </c>
      <c r="C17" s="129">
        <v>1438</v>
      </c>
      <c r="D17" s="8">
        <v>581.27</v>
      </c>
      <c r="E17" s="316"/>
      <c r="F17" s="329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25"/>
      <c r="B18" s="114" t="s">
        <v>122</v>
      </c>
      <c r="C18" s="127">
        <v>21.1</v>
      </c>
      <c r="D18" s="22">
        <v>145.317</v>
      </c>
      <c r="E18" s="322"/>
      <c r="F18" s="186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13" t="s">
        <v>18</v>
      </c>
      <c r="B19" s="111" t="s">
        <v>97</v>
      </c>
      <c r="C19" s="128">
        <v>4107</v>
      </c>
      <c r="D19" s="6">
        <f>5.91+2.352+0.093</f>
        <v>8.355</v>
      </c>
      <c r="E19" s="315">
        <v>26</v>
      </c>
      <c r="F19" s="185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14"/>
      <c r="B20" s="116" t="s">
        <v>104</v>
      </c>
      <c r="C20" s="129">
        <v>1684</v>
      </c>
      <c r="D20" s="8">
        <f>3.94+0.784+0.093</f>
        <v>4.817</v>
      </c>
      <c r="E20" s="316"/>
      <c r="F20" s="329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14"/>
      <c r="B21" s="116" t="s">
        <v>123</v>
      </c>
      <c r="C21" s="129">
        <v>0</v>
      </c>
      <c r="D21" s="8">
        <v>581.27</v>
      </c>
      <c r="E21" s="316"/>
      <c r="F21" s="32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25"/>
      <c r="B22" s="114" t="s">
        <v>122</v>
      </c>
      <c r="C22" s="127">
        <v>21.1</v>
      </c>
      <c r="D22" s="22">
        <v>145.317</v>
      </c>
      <c r="E22" s="322"/>
      <c r="F22" s="186"/>
      <c r="G22" s="12"/>
      <c r="H22" s="17"/>
      <c r="I22" s="21"/>
      <c r="J22" s="22"/>
      <c r="K22" s="21"/>
      <c r="L22" s="22"/>
      <c r="M22" s="21"/>
      <c r="N22" s="22"/>
    </row>
    <row r="23" spans="1:14" ht="15" customHeight="1">
      <c r="A23" s="313" t="s">
        <v>19</v>
      </c>
      <c r="B23" s="111" t="s">
        <v>97</v>
      </c>
      <c r="C23" s="128"/>
      <c r="D23" s="15"/>
      <c r="E23" s="315"/>
      <c r="F23" s="185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4"/>
      <c r="B24" s="116" t="s">
        <v>104</v>
      </c>
      <c r="C24" s="129"/>
      <c r="D24" s="8"/>
      <c r="E24" s="316"/>
      <c r="F24" s="329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14"/>
      <c r="B25" s="116" t="s">
        <v>123</v>
      </c>
      <c r="C25" s="129"/>
      <c r="D25" s="8"/>
      <c r="E25" s="316"/>
      <c r="F25" s="329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25"/>
      <c r="B26" s="114" t="s">
        <v>122</v>
      </c>
      <c r="C26" s="127"/>
      <c r="D26" s="22"/>
      <c r="E26" s="322"/>
      <c r="F26" s="186"/>
      <c r="G26" s="12"/>
      <c r="H26" s="17"/>
      <c r="I26" s="21"/>
      <c r="J26" s="22"/>
      <c r="K26" s="21"/>
      <c r="L26" s="22"/>
      <c r="M26" s="21"/>
      <c r="N26" s="22"/>
    </row>
    <row r="27" spans="1:14" ht="12.75">
      <c r="A27" s="313" t="s">
        <v>20</v>
      </c>
      <c r="B27" s="111" t="s">
        <v>97</v>
      </c>
      <c r="C27" s="128"/>
      <c r="D27" s="15"/>
      <c r="E27" s="315"/>
      <c r="F27" s="185"/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14"/>
      <c r="B28" s="116" t="s">
        <v>104</v>
      </c>
      <c r="C28" s="129"/>
      <c r="D28" s="8"/>
      <c r="E28" s="316"/>
      <c r="F28" s="329"/>
      <c r="G28" s="23"/>
      <c r="H28" s="24"/>
      <c r="I28" s="7"/>
      <c r="J28" s="8"/>
      <c r="K28" s="7"/>
      <c r="L28" s="8"/>
      <c r="M28" s="7"/>
      <c r="N28" s="8"/>
    </row>
    <row r="29" spans="1:14" ht="12.75">
      <c r="A29" s="314"/>
      <c r="B29" s="116" t="s">
        <v>123</v>
      </c>
      <c r="C29" s="129"/>
      <c r="D29" s="8"/>
      <c r="E29" s="316"/>
      <c r="F29" s="329"/>
      <c r="G29" s="23"/>
      <c r="H29" s="24"/>
      <c r="I29" s="7"/>
      <c r="J29" s="8"/>
      <c r="K29" s="7"/>
      <c r="L29" s="8"/>
      <c r="M29" s="7"/>
      <c r="N29" s="8"/>
    </row>
    <row r="30" spans="1:14" ht="12.75">
      <c r="A30" s="325"/>
      <c r="B30" s="114" t="s">
        <v>122</v>
      </c>
      <c r="C30" s="127"/>
      <c r="D30" s="22"/>
      <c r="E30" s="322"/>
      <c r="F30" s="186"/>
      <c r="G30" s="21"/>
      <c r="H30" s="22"/>
      <c r="I30" s="21"/>
      <c r="J30" s="22"/>
      <c r="K30" s="21"/>
      <c r="L30" s="22"/>
      <c r="M30" s="21"/>
      <c r="N30" s="22"/>
    </row>
    <row r="31" spans="1:14" ht="12.75">
      <c r="A31" s="313" t="s">
        <v>71</v>
      </c>
      <c r="B31" s="118" t="s">
        <v>97</v>
      </c>
      <c r="C31" s="128"/>
      <c r="D31" s="15"/>
      <c r="E31" s="315"/>
      <c r="F31" s="185"/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14"/>
      <c r="B32" s="114" t="s">
        <v>98</v>
      </c>
      <c r="C32" s="129"/>
      <c r="D32" s="8"/>
      <c r="E32" s="316"/>
      <c r="F32" s="329"/>
      <c r="G32" s="23"/>
      <c r="H32" s="24"/>
      <c r="I32" s="7"/>
      <c r="J32" s="8"/>
      <c r="K32" s="7"/>
      <c r="L32" s="8"/>
      <c r="M32" s="7"/>
      <c r="N32" s="8"/>
    </row>
    <row r="33" spans="1:14" ht="12.75">
      <c r="A33" s="325"/>
      <c r="B33" s="114" t="s">
        <v>113</v>
      </c>
      <c r="C33" s="127"/>
      <c r="D33" s="22"/>
      <c r="E33" s="322"/>
      <c r="F33" s="186"/>
      <c r="G33" s="21"/>
      <c r="H33" s="22"/>
      <c r="I33" s="21"/>
      <c r="J33" s="22"/>
      <c r="K33" s="21"/>
      <c r="L33" s="22"/>
      <c r="M33" s="21"/>
      <c r="N33" s="22"/>
    </row>
    <row r="34" spans="1:14" ht="12.75">
      <c r="A34" s="313" t="s">
        <v>72</v>
      </c>
      <c r="B34" s="118" t="s">
        <v>97</v>
      </c>
      <c r="C34" s="128"/>
      <c r="D34" s="15"/>
      <c r="E34" s="315"/>
      <c r="F34" s="179"/>
      <c r="G34" s="25"/>
      <c r="H34" s="16"/>
      <c r="I34" s="14"/>
      <c r="J34" s="15"/>
      <c r="K34" s="14"/>
      <c r="L34" s="15"/>
      <c r="M34" s="14"/>
      <c r="N34" s="15"/>
    </row>
    <row r="35" spans="1:14" ht="12.75">
      <c r="A35" s="314"/>
      <c r="B35" s="114" t="s">
        <v>98</v>
      </c>
      <c r="C35" s="129"/>
      <c r="D35" s="8"/>
      <c r="E35" s="316"/>
      <c r="F35" s="202"/>
      <c r="G35" s="23"/>
      <c r="H35" s="24"/>
      <c r="I35" s="7"/>
      <c r="J35" s="8"/>
      <c r="K35" s="7"/>
      <c r="L35" s="8"/>
      <c r="M35" s="7"/>
      <c r="N35" s="8"/>
    </row>
    <row r="36" spans="1:14" ht="12.75">
      <c r="A36" s="325"/>
      <c r="B36" s="114" t="s">
        <v>113</v>
      </c>
      <c r="C36" s="127"/>
      <c r="D36" s="22"/>
      <c r="E36" s="322"/>
      <c r="F36" s="180"/>
      <c r="G36" s="21"/>
      <c r="H36" s="22"/>
      <c r="I36" s="21"/>
      <c r="J36" s="22"/>
      <c r="K36" s="21"/>
      <c r="L36" s="22"/>
      <c r="M36" s="21"/>
      <c r="N36" s="22"/>
    </row>
    <row r="37" spans="1:14" ht="12.75">
      <c r="A37" s="313" t="s">
        <v>22</v>
      </c>
      <c r="B37" s="118" t="s">
        <v>97</v>
      </c>
      <c r="C37" s="128"/>
      <c r="D37" s="15"/>
      <c r="E37" s="315"/>
      <c r="F37" s="179"/>
      <c r="G37" s="315"/>
      <c r="H37" s="179"/>
      <c r="I37" s="21"/>
      <c r="J37" s="22"/>
      <c r="K37" s="21"/>
      <c r="L37" s="22"/>
      <c r="M37" s="21"/>
      <c r="N37" s="22"/>
    </row>
    <row r="38" spans="1:14" ht="12.75">
      <c r="A38" s="314"/>
      <c r="B38" s="114" t="s">
        <v>98</v>
      </c>
      <c r="C38" s="129"/>
      <c r="D38" s="8"/>
      <c r="E38" s="316"/>
      <c r="F38" s="202"/>
      <c r="G38" s="316"/>
      <c r="H38" s="202"/>
      <c r="I38" s="21"/>
      <c r="J38" s="22"/>
      <c r="K38" s="21"/>
      <c r="L38" s="22"/>
      <c r="M38" s="21"/>
      <c r="N38" s="22"/>
    </row>
    <row r="39" spans="1:14" ht="12.75">
      <c r="A39" s="325"/>
      <c r="B39" s="114" t="s">
        <v>113</v>
      </c>
      <c r="C39" s="127"/>
      <c r="D39" s="22"/>
      <c r="E39" s="322"/>
      <c r="F39" s="180"/>
      <c r="G39" s="322"/>
      <c r="H39" s="180"/>
      <c r="I39" s="4"/>
      <c r="J39" s="5"/>
      <c r="K39" s="4"/>
      <c r="L39" s="5"/>
      <c r="M39" s="4"/>
      <c r="N39" s="5"/>
    </row>
    <row r="40" spans="1:14" ht="12.75">
      <c r="A40" s="313" t="s">
        <v>23</v>
      </c>
      <c r="B40" s="118" t="s">
        <v>97</v>
      </c>
      <c r="C40" s="128"/>
      <c r="D40" s="15"/>
      <c r="E40" s="315"/>
      <c r="F40" s="179"/>
      <c r="G40" s="21"/>
      <c r="H40" s="22"/>
      <c r="I40" s="4"/>
      <c r="J40" s="5"/>
      <c r="K40" s="4"/>
      <c r="L40" s="5"/>
      <c r="M40" s="4"/>
      <c r="N40" s="5"/>
    </row>
    <row r="41" spans="1:14" ht="12.75">
      <c r="A41" s="325"/>
      <c r="B41" s="114" t="s">
        <v>98</v>
      </c>
      <c r="C41" s="127"/>
      <c r="D41" s="22"/>
      <c r="E41" s="322"/>
      <c r="F41" s="180"/>
      <c r="G41" s="4"/>
      <c r="H41" s="5"/>
      <c r="I41" s="4"/>
      <c r="J41" s="5"/>
      <c r="K41" s="4"/>
      <c r="L41" s="5"/>
      <c r="M41" s="4"/>
      <c r="N41" s="5"/>
    </row>
    <row r="42" spans="1:14" ht="12.75">
      <c r="A42" s="313" t="s">
        <v>24</v>
      </c>
      <c r="B42" s="118" t="s">
        <v>97</v>
      </c>
      <c r="C42" s="128"/>
      <c r="D42" s="15"/>
      <c r="E42" s="315"/>
      <c r="F42" s="179"/>
      <c r="G42" s="4"/>
      <c r="H42" s="5"/>
      <c r="I42" s="4"/>
      <c r="J42" s="5"/>
      <c r="K42" s="4"/>
      <c r="L42" s="5"/>
      <c r="M42" s="4"/>
      <c r="N42" s="5"/>
    </row>
    <row r="43" spans="1:14" ht="12.75">
      <c r="A43" s="325"/>
      <c r="B43" s="114" t="s">
        <v>98</v>
      </c>
      <c r="C43" s="127"/>
      <c r="D43" s="22"/>
      <c r="E43" s="322"/>
      <c r="F43" s="180"/>
      <c r="G43" s="4"/>
      <c r="H43" s="5"/>
      <c r="I43" s="4"/>
      <c r="J43" s="5"/>
      <c r="K43" s="4"/>
      <c r="L43" s="5"/>
      <c r="M43" s="4"/>
      <c r="N43" s="5"/>
    </row>
    <row r="44" spans="1:14" ht="12.75">
      <c r="A44" s="313" t="s">
        <v>25</v>
      </c>
      <c r="B44" s="118" t="s">
        <v>97</v>
      </c>
      <c r="C44" s="128"/>
      <c r="D44" s="15"/>
      <c r="E44" s="315"/>
      <c r="F44" s="179"/>
      <c r="G44" s="4"/>
      <c r="H44" s="5"/>
      <c r="I44" s="4"/>
      <c r="J44" s="5"/>
      <c r="K44" s="4"/>
      <c r="L44" s="5"/>
      <c r="M44" s="4"/>
      <c r="N44" s="5"/>
    </row>
    <row r="45" spans="1:14" ht="12.75">
      <c r="A45" s="325"/>
      <c r="B45" s="114" t="s">
        <v>98</v>
      </c>
      <c r="C45" s="127"/>
      <c r="D45" s="22"/>
      <c r="E45" s="322"/>
      <c r="F45" s="180"/>
      <c r="G45" s="4"/>
      <c r="H45" s="5"/>
      <c r="I45" s="4"/>
      <c r="J45" s="5"/>
      <c r="K45" s="4"/>
      <c r="L45" s="5"/>
      <c r="M45" s="4"/>
      <c r="N45" s="5"/>
    </row>
    <row r="46" spans="1:14" ht="12.75">
      <c r="A46" s="313" t="s">
        <v>26</v>
      </c>
      <c r="B46" s="118" t="s">
        <v>97</v>
      </c>
      <c r="C46" s="128"/>
      <c r="D46" s="15"/>
      <c r="E46" s="315"/>
      <c r="F46" s="179"/>
      <c r="G46" s="14"/>
      <c r="H46" s="15"/>
      <c r="I46" s="14"/>
      <c r="J46" s="15"/>
      <c r="K46" s="14"/>
      <c r="L46" s="15"/>
      <c r="M46" s="14"/>
      <c r="N46" s="15"/>
    </row>
    <row r="47" spans="1:14" ht="13.5" thickBot="1">
      <c r="A47" s="336"/>
      <c r="B47" s="120" t="s">
        <v>98</v>
      </c>
      <c r="C47" s="127"/>
      <c r="D47" s="22"/>
      <c r="E47" s="207"/>
      <c r="F47" s="208"/>
      <c r="G47" s="2"/>
      <c r="H47" s="3"/>
      <c r="I47" s="2"/>
      <c r="J47" s="3"/>
      <c r="K47" s="2"/>
      <c r="L47" s="3"/>
      <c r="M47" s="2"/>
      <c r="N47" s="3"/>
    </row>
    <row r="48" spans="1:14" ht="17.25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7" customFormat="1" ht="12.75">
      <c r="A49" s="210" t="s">
        <v>32</v>
      </c>
      <c r="B49" s="210"/>
      <c r="C49" s="210"/>
      <c r="D49" s="211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" t="s">
        <v>33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0" t="s">
        <v>35</v>
      </c>
      <c r="C51" s="210"/>
      <c r="D51" s="210"/>
      <c r="E51" s="211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10" t="s">
        <v>34</v>
      </c>
      <c r="C52" s="210"/>
      <c r="D52" s="210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4.25">
      <c r="A53" s="26"/>
      <c r="B53" s="26"/>
      <c r="C53" s="26"/>
      <c r="D53" s="26"/>
      <c r="E53" s="26"/>
      <c r="F53" s="26"/>
      <c r="G53" s="26"/>
      <c r="H53" s="1"/>
      <c r="I53" s="1"/>
      <c r="J53" s="1"/>
      <c r="K53" s="1"/>
      <c r="L53" s="1"/>
      <c r="M53" s="1"/>
      <c r="N53" s="1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</sheetData>
  <sheetProtection/>
  <mergeCells count="57">
    <mergeCell ref="G37:G39"/>
    <mergeCell ref="H37:H39"/>
    <mergeCell ref="E37:E39"/>
    <mergeCell ref="F37:F39"/>
    <mergeCell ref="A46:A47"/>
    <mergeCell ref="E46:E47"/>
    <mergeCell ref="F46:F47"/>
    <mergeCell ref="E44:E45"/>
    <mergeCell ref="F44:F45"/>
    <mergeCell ref="A44:A45"/>
    <mergeCell ref="A23:A26"/>
    <mergeCell ref="E23:E26"/>
    <mergeCell ref="A19:A22"/>
    <mergeCell ref="E19:E22"/>
    <mergeCell ref="F42:F43"/>
    <mergeCell ref="F19:F22"/>
    <mergeCell ref="F23:F26"/>
    <mergeCell ref="F31:F33"/>
    <mergeCell ref="F34:F36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2:D52"/>
    <mergeCell ref="A49:D49"/>
    <mergeCell ref="A31:A33"/>
    <mergeCell ref="E31:E33"/>
    <mergeCell ref="A34:A36"/>
    <mergeCell ref="E34:E36"/>
    <mergeCell ref="A42:A43"/>
    <mergeCell ref="E42:E43"/>
    <mergeCell ref="A37:A39"/>
    <mergeCell ref="A40:A41"/>
    <mergeCell ref="E40:E41"/>
    <mergeCell ref="F40:F41"/>
    <mergeCell ref="G9:H9"/>
    <mergeCell ref="B51:E51"/>
    <mergeCell ref="A11:A14"/>
    <mergeCell ref="A15:A18"/>
    <mergeCell ref="E11:E14"/>
    <mergeCell ref="F9:F10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Steva</cp:lastModifiedBy>
  <cp:lastPrinted>2014-11-05T14:06:38Z</cp:lastPrinted>
  <dcterms:created xsi:type="dcterms:W3CDTF">2013-02-08T07:46:47Z</dcterms:created>
  <dcterms:modified xsi:type="dcterms:W3CDTF">2015-04-21T05:50:39Z</dcterms:modified>
  <cp:category/>
  <cp:version/>
  <cp:contentType/>
  <cp:contentStatus/>
</cp:coreProperties>
</file>