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1000" activeTab="9"/>
  </bookViews>
  <sheets>
    <sheet name="невен" sheetId="1" r:id="rId1"/>
    <sheet name="звончић" sheetId="2" r:id="rId2"/>
    <sheet name="лабуд" sheetId="3" r:id="rId3"/>
    <sheet name="лептирић" sheetId="4" r:id="rId4"/>
    <sheet name="колибри" sheetId="5" r:id="rId5"/>
    <sheet name="бисери" sheetId="6" r:id="rId6"/>
    <sheet name="наша радост" sheetId="7" r:id="rId7"/>
    <sheet name="голуб мира" sheetId="8" r:id="rId8"/>
    <sheet name="владо јурић" sheetId="9" r:id="rId9"/>
    <sheet name="пчелица" sheetId="10" r:id="rId10"/>
    <sheet name="дечији клуб-обилић" sheetId="11" r:id="rId11"/>
    <sheet name="пионир" sheetId="12" r:id="rId12"/>
    <sheet name="обдан.змај" sheetId="13" r:id="rId13"/>
    <sheet name="обдан.читлук" sheetId="14" r:id="rId14"/>
    <sheet name="јеленко р.бања" sheetId="15" r:id="rId15"/>
    <sheet name="ADRESE" sheetId="16" state="hidden" r:id="rId16"/>
  </sheets>
  <definedNames>
    <definedName name="_xlnm.Print_Area" localSheetId="0">'невен'!$A$1:$N$39</definedName>
    <definedName name="_xlnm.Print_Titles" localSheetId="5">'бисери'!$1:$10</definedName>
    <definedName name="_xlnm.Print_Titles" localSheetId="8">'владо јурић'!$1:$10</definedName>
    <definedName name="_xlnm.Print_Titles" localSheetId="7">'голуб мира'!$1:$10</definedName>
    <definedName name="_xlnm.Print_Titles" localSheetId="10">'дечији клуб-обилић'!$1:$10</definedName>
    <definedName name="_xlnm.Print_Titles" localSheetId="1">'звончић'!$1:$10</definedName>
    <definedName name="_xlnm.Print_Titles" localSheetId="14">'јеленко р.бања'!$1:$10</definedName>
    <definedName name="_xlnm.Print_Titles" localSheetId="4">'колибри'!$1:$10</definedName>
    <definedName name="_xlnm.Print_Titles" localSheetId="2">'лабуд'!$1:$10</definedName>
    <definedName name="_xlnm.Print_Titles" localSheetId="3">'лептирић'!$1:$10</definedName>
    <definedName name="_xlnm.Print_Titles" localSheetId="6">'наша радост'!$1:$10</definedName>
    <definedName name="_xlnm.Print_Titles" localSheetId="0">'невен'!$1:$10</definedName>
    <definedName name="_xlnm.Print_Titles" localSheetId="12">'обдан.змај'!$1:$10</definedName>
    <definedName name="_xlnm.Print_Titles" localSheetId="13">'обдан.читлук'!$1:$10</definedName>
    <definedName name="_xlnm.Print_Titles" localSheetId="11">'пионир'!$1:$10</definedName>
    <definedName name="_xlnm.Print_Titles" localSheetId="9">'пчелица'!$1:$10</definedName>
  </definedNames>
  <calcPr fullCalcOnLoad="1"/>
</workbook>
</file>

<file path=xl/sharedStrings.xml><?xml version="1.0" encoding="utf-8"?>
<sst xmlns="http://schemas.openxmlformats.org/spreadsheetml/2006/main" count="1255" uniqueCount="117">
  <si>
    <t>МЕСТО</t>
  </si>
  <si>
    <t>АДРЕСА</t>
  </si>
  <si>
    <t>БРОЈ УЧИОНИЦА</t>
  </si>
  <si>
    <t>БРОЈ КЛИМА УРЕЂАЈА</t>
  </si>
  <si>
    <t>БРОЈ ЂАКА</t>
  </si>
  <si>
    <t>ПРЕГЛЕД УТРОШЕНИХ ЕНЕРГЕНАТА</t>
  </si>
  <si>
    <t>МЕСЕЦ</t>
  </si>
  <si>
    <t>СТРУЈА</t>
  </si>
  <si>
    <t>количина (kWh)</t>
  </si>
  <si>
    <t>цена</t>
  </si>
  <si>
    <r>
      <t>количина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</si>
  <si>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ВОДА</t>
  </si>
  <si>
    <t>количина (л)</t>
  </si>
  <si>
    <t xml:space="preserve">дрва </t>
  </si>
  <si>
    <t>угаљ</t>
  </si>
  <si>
    <t>ГРЕЈАЊЕ</t>
  </si>
  <si>
    <t>ЈАНУАР</t>
  </si>
  <si>
    <t>ФЕБРУАР</t>
  </si>
  <si>
    <t>МАРТ</t>
  </si>
  <si>
    <t>АПРИЛ</t>
  </si>
  <si>
    <t>МАЈ</t>
  </si>
  <si>
    <t>ЈУНИ</t>
  </si>
  <si>
    <t>АВГУСТ</t>
  </si>
  <si>
    <t>СЕПТЕМБАР</t>
  </si>
  <si>
    <t>ОКТОБАР</t>
  </si>
  <si>
    <t>НОВЕМБАР</t>
  </si>
  <si>
    <t>ДЕЦЕМБАР</t>
  </si>
  <si>
    <t>даљинско грејање (Топлана)</t>
  </si>
  <si>
    <t>мазут</t>
  </si>
  <si>
    <t>УКУПНА КВАДРАТУРА (m2)</t>
  </si>
  <si>
    <t>количина (кг)</t>
  </si>
  <si>
    <t>ФИСКУЛТУРНА САЛА (ДА/НЕ)</t>
  </si>
  <si>
    <t>* - уписати начин обрачунске вредности</t>
  </si>
  <si>
    <t>1 - према потрошњи</t>
  </si>
  <si>
    <t>3 - на годишњем нивоу</t>
  </si>
  <si>
    <t>2 - по важећем месечном фактору</t>
  </si>
  <si>
    <t>НЕВЕН</t>
  </si>
  <si>
    <t>Босанска 21</t>
  </si>
  <si>
    <t>Крушевац</t>
  </si>
  <si>
    <t>КУХИЊА ПИОНИР</t>
  </si>
  <si>
    <t>ГОЛУБ МИРА</t>
  </si>
  <si>
    <t>НАЗИВ ВРТИЋА</t>
  </si>
  <si>
    <t>ЛАБУД</t>
  </si>
  <si>
    <t>ЛЕПТИРИЋ</t>
  </si>
  <si>
    <t>НАША РАДОСТ</t>
  </si>
  <si>
    <t>ДЕЧИЈИ КЛУБ (ЗГРАДА ОБИЛИЋ)</t>
  </si>
  <si>
    <t>БИСЕРИ</t>
  </si>
  <si>
    <t>ВЛАДО ЈУРИЋ</t>
  </si>
  <si>
    <t>ПЧЕЛИЦА</t>
  </si>
  <si>
    <t>/</t>
  </si>
  <si>
    <t>ЈЕЛЕНКО Р.Бања</t>
  </si>
  <si>
    <t>Забавиште ЧИТЛУК</t>
  </si>
  <si>
    <t>Забавиште ЗМАЈ Мудраковац</t>
  </si>
  <si>
    <t>Слатинска 14</t>
  </si>
  <si>
    <t>Нова Косовска 36</t>
  </si>
  <si>
    <t>Сликара Миловановића 2</t>
  </si>
  <si>
    <t>Ћирила и Методија 5</t>
  </si>
  <si>
    <t>Обилићева</t>
  </si>
  <si>
    <t>Војводе Степе 18</t>
  </si>
  <si>
    <t>Живорада Пауновића 10</t>
  </si>
  <si>
    <t xml:space="preserve">Блаже Думовића </t>
  </si>
  <si>
    <t xml:space="preserve">Ратка Пешића </t>
  </si>
  <si>
    <t>не</t>
  </si>
  <si>
    <t>да - за потребе предшколске деце</t>
  </si>
  <si>
    <t>Рибарска Бања</t>
  </si>
  <si>
    <t>капацитет 80</t>
  </si>
  <si>
    <t>цене су приказане без пдв-а</t>
  </si>
  <si>
    <r>
      <t>количина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</si>
  <si>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количина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</si>
  <si>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ЈУН</t>
  </si>
  <si>
    <t>ЈУЛ</t>
  </si>
  <si>
    <t>BISERI</t>
  </si>
  <si>
    <t>ŽIVORADA PAUNOVIĆA</t>
  </si>
  <si>
    <t>ZMAJ</t>
  </si>
  <si>
    <t>BLAŽE DUMOVIĆA MUDRAKOVAC</t>
  </si>
  <si>
    <t>ZVONČIĆ</t>
  </si>
  <si>
    <t>ŽIVKA MIĆIĆ-SESTRE POPOVIĆ</t>
  </si>
  <si>
    <t>NEVEN</t>
  </si>
  <si>
    <t>BOSANSKA</t>
  </si>
  <si>
    <t>NAŠA RADOST</t>
  </si>
  <si>
    <t>SLATINSKA</t>
  </si>
  <si>
    <t>PIONIR</t>
  </si>
  <si>
    <t>RADOMIRA JAKOVLJEVIĆA</t>
  </si>
  <si>
    <t>LEPTIRIĆ</t>
  </si>
  <si>
    <t>LUKE IVANOVIĆA</t>
  </si>
  <si>
    <t>KOLIBRI</t>
  </si>
  <si>
    <t>SLIKARA MILOVANOVIĆA</t>
  </si>
  <si>
    <t>GOLUB MIRA</t>
  </si>
  <si>
    <t>TRIGVE LI</t>
  </si>
  <si>
    <t>PČELICA</t>
  </si>
  <si>
    <t>DAMJANA MAKSIĆA - RADOJKE ZAJIĆ</t>
  </si>
  <si>
    <t>VLADO JURIĆ</t>
  </si>
  <si>
    <t>ŽIKICE TALEVIĆA</t>
  </si>
  <si>
    <t>Нова Балшићева 6 (Р.Зајић)</t>
  </si>
  <si>
    <t>Др.Салка 2 (Тригве Ли)</t>
  </si>
  <si>
    <t>ВТ</t>
  </si>
  <si>
    <t>НТ</t>
  </si>
  <si>
    <r>
      <t>колич.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</si>
  <si>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колич. (кг)</t>
  </si>
  <si>
    <t>ЛОЖ УЉЕ</t>
  </si>
  <si>
    <t>колич.*3 (лит)</t>
  </si>
  <si>
    <t>VT</t>
  </si>
  <si>
    <t>NT</t>
  </si>
  <si>
    <t>JT</t>
  </si>
  <si>
    <t>ЗВОНЧИЋ (ЖИВКА МИЋИЋ)</t>
  </si>
  <si>
    <t xml:space="preserve">КОЛИБРИ </t>
  </si>
  <si>
    <t>Јована Дучића 7 (сестре Поповић 6)</t>
  </si>
  <si>
    <t>Липљанска 7 (Ж.Tалевића 71)</t>
  </si>
  <si>
    <t>СНАГА</t>
  </si>
  <si>
    <t>ФИСКУЛТУРНА САЛА</t>
  </si>
  <si>
    <t>да - за предшколску децу</t>
  </si>
  <si>
    <t>snaga</t>
  </si>
  <si>
    <t>os</t>
  </si>
  <si>
    <t>REAKT</t>
  </si>
  <si>
    <t>OS</t>
  </si>
  <si>
    <t>kw</t>
  </si>
  <si>
    <t>nt</t>
  </si>
</sst>
</file>

<file path=xl/styles.xml><?xml version="1.0" encoding="utf-8"?>
<styleSheet xmlns="http://schemas.openxmlformats.org/spreadsheetml/2006/main">
  <numFmts count="2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#,##0.00\ &quot;Дин.&quot;"/>
    <numFmt numFmtId="174" formatCode="#,##0.00\ _Д_и_н_."/>
    <numFmt numFmtId="175" formatCode="0.000"/>
    <numFmt numFmtId="176" formatCode="#,##0.000"/>
    <numFmt numFmtId="177" formatCode="0.0000"/>
    <numFmt numFmtId="178" formatCode="0.00000"/>
    <numFmt numFmtId="179" formatCode="0.000000"/>
    <numFmt numFmtId="180" formatCode="0.0000000"/>
    <numFmt numFmtId="181" formatCode="0.0"/>
  </numFmts>
  <fonts count="31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thick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3" fontId="24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7" fillId="0" borderId="2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4" fontId="0" fillId="0" borderId="38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4" fontId="0" fillId="0" borderId="40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3" fontId="0" fillId="0" borderId="56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4" fontId="0" fillId="0" borderId="59" xfId="0" applyNumberForma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3" fontId="0" fillId="0" borderId="66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/>
    </xf>
    <xf numFmtId="3" fontId="0" fillId="0" borderId="60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0" fillId="0" borderId="66" xfId="0" applyNumberForma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0" fillId="0" borderId="80" xfId="0" applyBorder="1" applyAlignment="1">
      <alignment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27" fillId="0" borderId="85" xfId="0" applyFon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0" fillId="0" borderId="86" xfId="0" applyNumberForma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174" fontId="0" fillId="0" borderId="41" xfId="0" applyNumberFormat="1" applyBorder="1" applyAlignment="1">
      <alignment vertical="center"/>
    </xf>
    <xf numFmtId="174" fontId="0" fillId="0" borderId="0" xfId="0" applyNumberFormat="1" applyBorder="1" applyAlignment="1">
      <alignment vertical="center"/>
    </xf>
    <xf numFmtId="3" fontId="0" fillId="0" borderId="35" xfId="0" applyNumberFormat="1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3" fontId="27" fillId="0" borderId="42" xfId="0" applyNumberFormat="1" applyFont="1" applyBorder="1" applyAlignment="1">
      <alignment horizontal="center" vertical="center"/>
    </xf>
    <xf numFmtId="3" fontId="0" fillId="0" borderId="89" xfId="0" applyNumberForma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42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175" fontId="0" fillId="0" borderId="40" xfId="0" applyNumberFormat="1" applyFill="1" applyBorder="1" applyAlignment="1">
      <alignment horizontal="center" vertical="center"/>
    </xf>
    <xf numFmtId="175" fontId="0" fillId="0" borderId="39" xfId="0" applyNumberFormat="1" applyFill="1" applyBorder="1" applyAlignment="1">
      <alignment horizontal="center" vertical="center"/>
    </xf>
    <xf numFmtId="176" fontId="0" fillId="0" borderId="56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5" fontId="0" fillId="0" borderId="14" xfId="0" applyNumberFormat="1" applyBorder="1" applyAlignment="1">
      <alignment horizontal="center" vertical="center"/>
    </xf>
    <xf numFmtId="176" fontId="27" fillId="0" borderId="14" xfId="0" applyNumberFormat="1" applyFont="1" applyBorder="1" applyAlignment="1">
      <alignment horizontal="center" vertical="center"/>
    </xf>
    <xf numFmtId="176" fontId="27" fillId="0" borderId="16" xfId="0" applyNumberFormat="1" applyFont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175" fontId="27" fillId="0" borderId="40" xfId="0" applyNumberFormat="1" applyFont="1" applyFill="1" applyBorder="1" applyAlignment="1">
      <alignment horizontal="center" vertical="center"/>
    </xf>
    <xf numFmtId="175" fontId="2" fillId="0" borderId="21" xfId="0" applyNumberFormat="1" applyFont="1" applyBorder="1" applyAlignment="1">
      <alignment horizontal="center" vertical="center"/>
    </xf>
    <xf numFmtId="175" fontId="2" fillId="0" borderId="16" xfId="0" applyNumberFormat="1" applyFont="1" applyBorder="1" applyAlignment="1">
      <alignment horizontal="center" vertical="center"/>
    </xf>
    <xf numFmtId="175" fontId="0" fillId="0" borderId="16" xfId="0" applyNumberFormat="1" applyBorder="1" applyAlignment="1">
      <alignment horizontal="center" vertical="center"/>
    </xf>
    <xf numFmtId="175" fontId="0" fillId="0" borderId="21" xfId="0" applyNumberFormat="1" applyBorder="1" applyAlignment="1">
      <alignment horizontal="center" vertical="center"/>
    </xf>
    <xf numFmtId="175" fontId="0" fillId="0" borderId="67" xfId="0" applyNumberFormat="1" applyBorder="1" applyAlignment="1">
      <alignment horizontal="center" vertical="center"/>
    </xf>
    <xf numFmtId="175" fontId="0" fillId="0" borderId="65" xfId="0" applyNumberFormat="1" applyBorder="1" applyAlignment="1">
      <alignment horizontal="center" vertical="center"/>
    </xf>
    <xf numFmtId="175" fontId="0" fillId="0" borderId="22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92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4" fontId="2" fillId="0" borderId="56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" fontId="27" fillId="0" borderId="23" xfId="0" applyNumberFormat="1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93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94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7" fillId="0" borderId="95" xfId="0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27" fillId="0" borderId="96" xfId="0" applyFont="1" applyBorder="1" applyAlignment="1">
      <alignment horizontal="center" vertical="center"/>
    </xf>
    <xf numFmtId="0" fontId="27" fillId="0" borderId="97" xfId="0" applyFont="1" applyBorder="1" applyAlignment="1">
      <alignment horizontal="center" vertical="center"/>
    </xf>
    <xf numFmtId="0" fontId="27" fillId="0" borderId="98" xfId="0" applyFont="1" applyBorder="1" applyAlignment="1">
      <alignment horizontal="center" vertical="center"/>
    </xf>
    <xf numFmtId="0" fontId="27" fillId="0" borderId="9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7" fillId="0" borderId="100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4" fontId="27" fillId="0" borderId="20" xfId="0" applyNumberFormat="1" applyFont="1" applyBorder="1" applyAlignment="1">
      <alignment horizontal="center" vertical="center"/>
    </xf>
    <xf numFmtId="4" fontId="27" fillId="0" borderId="15" xfId="0" applyNumberFormat="1" applyFont="1" applyBorder="1" applyAlignment="1">
      <alignment horizontal="center" vertical="center"/>
    </xf>
    <xf numFmtId="4" fontId="27" fillId="0" borderId="19" xfId="0" applyNumberFormat="1" applyFont="1" applyBorder="1" applyAlignment="1">
      <alignment horizontal="center" vertical="center"/>
    </xf>
    <xf numFmtId="0" fontId="27" fillId="0" borderId="101" xfId="0" applyFont="1" applyBorder="1" applyAlignment="1">
      <alignment horizontal="center" vertical="center"/>
    </xf>
    <xf numFmtId="0" fontId="27" fillId="0" borderId="102" xfId="0" applyFont="1" applyBorder="1" applyAlignment="1">
      <alignment horizontal="center" vertical="center"/>
    </xf>
    <xf numFmtId="0" fontId="27" fillId="0" borderId="103" xfId="0" applyFont="1" applyBorder="1" applyAlignment="1">
      <alignment horizontal="center" vertical="center"/>
    </xf>
    <xf numFmtId="4" fontId="27" fillId="0" borderId="92" xfId="0" applyNumberFormat="1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92" xfId="0" applyNumberForma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17" xfId="0" applyFont="1" applyBorder="1" applyAlignment="1">
      <alignment horizontal="center" vertical="center"/>
    </xf>
    <xf numFmtId="0" fontId="29" fillId="0" borderId="93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94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4" fontId="2" fillId="0" borderId="83" xfId="0" applyNumberFormat="1" applyFont="1" applyBorder="1" applyAlignment="1">
      <alignment horizontal="center" vertical="center"/>
    </xf>
    <xf numFmtId="4" fontId="2" fillId="0" borderId="84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" fontId="0" fillId="0" borderId="23" xfId="0" applyNumberFormat="1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46" xfId="0" applyNumberForma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176" fontId="0" fillId="0" borderId="62" xfId="0" applyNumberFormat="1" applyBorder="1" applyAlignment="1">
      <alignment horizontal="center" vertical="center"/>
    </xf>
    <xf numFmtId="176" fontId="0" fillId="0" borderId="61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4" fontId="0" fillId="0" borderId="83" xfId="0" applyNumberFormat="1" applyBorder="1" applyAlignment="1">
      <alignment horizontal="center" vertical="center"/>
    </xf>
    <xf numFmtId="4" fontId="0" fillId="0" borderId="84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3" fillId="0" borderId="95" xfId="0" applyFont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4" fontId="0" fillId="0" borderId="59" xfId="0" applyNumberFormat="1" applyBorder="1" applyAlignment="1">
      <alignment horizontal="center" vertical="center"/>
    </xf>
    <xf numFmtId="4" fontId="0" fillId="0" borderId="56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4" fontId="0" fillId="0" borderId="71" xfId="0" applyNumberFormat="1" applyBorder="1" applyAlignment="1">
      <alignment horizontal="center" vertical="center"/>
    </xf>
    <xf numFmtId="4" fontId="0" fillId="0" borderId="72" xfId="0" applyNumberFormat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3" fontId="0" fillId="0" borderId="78" xfId="0" applyNumberFormat="1" applyBorder="1" applyAlignment="1">
      <alignment horizontal="center" vertical="center"/>
    </xf>
    <xf numFmtId="3" fontId="0" fillId="0" borderId="87" xfId="0" applyNumberFormat="1" applyBorder="1" applyAlignment="1">
      <alignment horizontal="center" vertical="center"/>
    </xf>
    <xf numFmtId="2" fontId="0" fillId="0" borderId="79" xfId="0" applyNumberFormat="1" applyBorder="1" applyAlignment="1">
      <alignment horizontal="center" vertical="center"/>
    </xf>
    <xf numFmtId="2" fontId="0" fillId="0" borderId="52" xfId="0" applyNumberForma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" fontId="0" fillId="0" borderId="87" xfId="0" applyNumberFormat="1" applyBorder="1" applyAlignment="1">
      <alignment horizontal="center" vertical="center"/>
    </xf>
    <xf numFmtId="4" fontId="0" fillId="0" borderId="52" xfId="0" applyNumberFormat="1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4" fontId="0" fillId="0" borderId="101" xfId="0" applyNumberForma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86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3" fontId="2" fillId="0" borderId="51" xfId="0" applyNumberFormat="1" applyFont="1" applyBorder="1" applyAlignment="1">
      <alignment horizontal="center" vertical="center"/>
    </xf>
    <xf numFmtId="175" fontId="2" fillId="0" borderId="38" xfId="0" applyNumberFormat="1" applyFont="1" applyBorder="1" applyAlignment="1">
      <alignment horizontal="center" vertical="center"/>
    </xf>
    <xf numFmtId="175" fontId="2" fillId="0" borderId="45" xfId="0" applyNumberFormat="1" applyFont="1" applyBorder="1" applyAlignment="1">
      <alignment horizontal="center" vertical="center"/>
    </xf>
    <xf numFmtId="175" fontId="2" fillId="0" borderId="55" xfId="0" applyNumberFormat="1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27" fillId="0" borderId="6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zoomScaleSheetLayoutView="50" zoomScalePageLayoutView="0" workbookViewId="0" topLeftCell="A1">
      <selection activeCell="B23" sqref="B23"/>
    </sheetView>
  </sheetViews>
  <sheetFormatPr defaultColWidth="9.140625" defaultRowHeight="30" customHeight="1"/>
  <cols>
    <col min="1" max="1" width="16.57421875" style="1" customWidth="1"/>
    <col min="2" max="2" width="6.140625" style="1" customWidth="1"/>
    <col min="3" max="3" width="7.57421875" style="1" customWidth="1"/>
    <col min="4" max="4" width="8.57421875" style="1" customWidth="1"/>
    <col min="5" max="5" width="12.7109375" style="1" customWidth="1"/>
    <col min="6" max="6" width="6.421875" style="1" customWidth="1"/>
    <col min="7" max="7" width="13.8515625" style="1" customWidth="1"/>
    <col min="8" max="8" width="10.140625" style="1" customWidth="1"/>
    <col min="9" max="9" width="11.421875" style="1" customWidth="1"/>
    <col min="10" max="10" width="8.28125" style="1" customWidth="1"/>
    <col min="11" max="11" width="12.140625" style="1" customWidth="1"/>
    <col min="12" max="12" width="7.57421875" style="1" customWidth="1"/>
    <col min="13" max="13" width="12.421875" style="1" customWidth="1"/>
    <col min="14" max="14" width="7.140625" style="1" customWidth="1"/>
    <col min="15" max="16384" width="9.140625" style="1" customWidth="1"/>
  </cols>
  <sheetData>
    <row r="1" spans="1:11" s="31" customFormat="1" ht="14.25" customHeight="1">
      <c r="A1" s="29" t="s">
        <v>41</v>
      </c>
      <c r="B1" s="27" t="s">
        <v>36</v>
      </c>
      <c r="C1" s="27"/>
      <c r="E1" s="28">
        <v>50964</v>
      </c>
      <c r="F1" s="28"/>
      <c r="G1" s="28"/>
      <c r="H1" s="29" t="s">
        <v>29</v>
      </c>
      <c r="I1" s="29"/>
      <c r="J1" s="29"/>
      <c r="K1" s="36">
        <v>2200</v>
      </c>
    </row>
    <row r="2" spans="1:11" s="31" customFormat="1" ht="14.25" customHeight="1">
      <c r="A2" s="27" t="s">
        <v>1</v>
      </c>
      <c r="B2" s="27" t="s">
        <v>37</v>
      </c>
      <c r="C2" s="27"/>
      <c r="D2" s="28"/>
      <c r="E2" s="28">
        <v>50963</v>
      </c>
      <c r="F2" s="28"/>
      <c r="G2" s="28"/>
      <c r="H2" s="29" t="s">
        <v>2</v>
      </c>
      <c r="I2" s="29"/>
      <c r="J2" s="29"/>
      <c r="K2" s="31">
        <v>15</v>
      </c>
    </row>
    <row r="3" spans="1:11" s="31" customFormat="1" ht="14.25" customHeight="1">
      <c r="A3" s="27" t="s">
        <v>0</v>
      </c>
      <c r="B3" s="27" t="s">
        <v>38</v>
      </c>
      <c r="C3" s="27"/>
      <c r="D3" s="28"/>
      <c r="E3" s="28"/>
      <c r="F3" s="28"/>
      <c r="G3" s="28"/>
      <c r="H3" s="29" t="s">
        <v>3</v>
      </c>
      <c r="I3" s="29"/>
      <c r="J3" s="29"/>
      <c r="K3" s="31">
        <v>27</v>
      </c>
    </row>
    <row r="4" spans="1:11" s="31" customFormat="1" ht="14.25" customHeight="1">
      <c r="A4" s="27" t="s">
        <v>4</v>
      </c>
      <c r="B4" s="27">
        <v>402</v>
      </c>
      <c r="C4" s="27"/>
      <c r="D4" s="28"/>
      <c r="E4" s="28"/>
      <c r="F4" s="28"/>
      <c r="G4" s="28"/>
      <c r="H4" s="29" t="s">
        <v>31</v>
      </c>
      <c r="I4" s="29"/>
      <c r="J4" s="29"/>
      <c r="K4" s="43" t="s">
        <v>63</v>
      </c>
    </row>
    <row r="5" spans="1:13" s="31" customFormat="1" ht="14.25" customHeight="1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45"/>
      <c r="L5" s="45" t="s">
        <v>66</v>
      </c>
      <c r="M5" s="45"/>
    </row>
    <row r="6" spans="1:14" ht="14.25" customHeight="1" thickTop="1">
      <c r="A6" s="325" t="s">
        <v>5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9"/>
    </row>
    <row r="7" spans="1:14" ht="14.25" customHeight="1" thickBot="1">
      <c r="A7" s="300"/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2"/>
    </row>
    <row r="8" spans="1:14" ht="14.25" customHeight="1" thickBot="1" thickTop="1">
      <c r="A8" s="307" t="s">
        <v>6</v>
      </c>
      <c r="B8" s="317" t="s">
        <v>7</v>
      </c>
      <c r="C8" s="318"/>
      <c r="D8" s="319"/>
      <c r="E8" s="317" t="s">
        <v>11</v>
      </c>
      <c r="F8" s="319"/>
      <c r="G8" s="303" t="s">
        <v>15</v>
      </c>
      <c r="H8" s="304"/>
      <c r="I8" s="304"/>
      <c r="J8" s="304"/>
      <c r="K8" s="304"/>
      <c r="L8" s="304"/>
      <c r="M8" s="304"/>
      <c r="N8" s="305"/>
    </row>
    <row r="9" spans="1:14" ht="14.25" customHeight="1" thickTop="1">
      <c r="A9" s="308"/>
      <c r="B9" s="326" t="s">
        <v>8</v>
      </c>
      <c r="C9" s="327"/>
      <c r="D9" s="322" t="s">
        <v>9</v>
      </c>
      <c r="E9" s="310" t="s">
        <v>10</v>
      </c>
      <c r="F9" s="322" t="s">
        <v>9</v>
      </c>
      <c r="G9" s="278" t="s">
        <v>27</v>
      </c>
      <c r="H9" s="279"/>
      <c r="I9" s="312" t="s">
        <v>28</v>
      </c>
      <c r="J9" s="313"/>
      <c r="K9" s="312" t="s">
        <v>13</v>
      </c>
      <c r="L9" s="313"/>
      <c r="M9" s="312" t="s">
        <v>14</v>
      </c>
      <c r="N9" s="313"/>
    </row>
    <row r="10" spans="1:14" ht="14.25" customHeight="1" thickBot="1">
      <c r="A10" s="309"/>
      <c r="B10" s="328"/>
      <c r="C10" s="329"/>
      <c r="D10" s="306"/>
      <c r="E10" s="311"/>
      <c r="F10" s="331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4.25" customHeight="1" thickTop="1">
      <c r="A11" s="321" t="s">
        <v>16</v>
      </c>
      <c r="B11" s="97" t="s">
        <v>95</v>
      </c>
      <c r="C11" s="218">
        <f>3748</f>
        <v>3748</v>
      </c>
      <c r="D11" s="226">
        <f>(4.98+2.745+0.093)*1.075</f>
        <v>8.40435</v>
      </c>
      <c r="E11" s="327">
        <f>300+200</f>
        <v>500</v>
      </c>
      <c r="F11" s="322">
        <v>25.76</v>
      </c>
      <c r="G11" s="320">
        <f>671518.89/1.1/12.33</f>
        <v>49511.08825481088</v>
      </c>
      <c r="H11" s="330">
        <v>12.33</v>
      </c>
      <c r="I11" s="7"/>
      <c r="J11" s="8"/>
      <c r="K11" s="7"/>
      <c r="L11" s="8"/>
      <c r="M11" s="7"/>
      <c r="N11" s="8"/>
    </row>
    <row r="12" spans="1:14" ht="14.25" customHeight="1" thickBot="1">
      <c r="A12" s="338"/>
      <c r="B12" s="99" t="s">
        <v>112</v>
      </c>
      <c r="C12" s="90">
        <f>17.25*2</f>
        <v>34.5</v>
      </c>
      <c r="D12" s="227">
        <f>46.514*1.075</f>
        <v>50.00255</v>
      </c>
      <c r="E12" s="316"/>
      <c r="F12" s="314"/>
      <c r="G12" s="315"/>
      <c r="H12" s="314"/>
      <c r="I12" s="7"/>
      <c r="J12" s="8"/>
      <c r="K12" s="7"/>
      <c r="L12" s="8"/>
      <c r="M12" s="7"/>
      <c r="N12" s="8"/>
    </row>
    <row r="13" spans="1:14" ht="14.25" customHeight="1">
      <c r="A13" s="332" t="s">
        <v>17</v>
      </c>
      <c r="B13" s="101" t="s">
        <v>95</v>
      </c>
      <c r="C13" s="139"/>
      <c r="D13" s="91"/>
      <c r="E13" s="334"/>
      <c r="F13" s="330"/>
      <c r="G13" s="336"/>
      <c r="H13" s="330"/>
      <c r="I13" s="14"/>
      <c r="J13" s="15"/>
      <c r="K13" s="14"/>
      <c r="L13" s="15"/>
      <c r="M13" s="14"/>
      <c r="N13" s="15"/>
    </row>
    <row r="14" spans="1:14" ht="14.25" customHeight="1" thickBot="1">
      <c r="A14" s="338"/>
      <c r="B14" s="99" t="s">
        <v>112</v>
      </c>
      <c r="C14" s="90"/>
      <c r="D14" s="92"/>
      <c r="E14" s="316"/>
      <c r="F14" s="314"/>
      <c r="G14" s="315"/>
      <c r="H14" s="314"/>
      <c r="I14" s="21"/>
      <c r="J14" s="22"/>
      <c r="K14" s="21"/>
      <c r="L14" s="22"/>
      <c r="M14" s="21"/>
      <c r="N14" s="22"/>
    </row>
    <row r="15" spans="1:14" ht="14.25" customHeight="1">
      <c r="A15" s="332" t="s">
        <v>18</v>
      </c>
      <c r="B15" s="103" t="s">
        <v>95</v>
      </c>
      <c r="C15" s="139"/>
      <c r="D15" s="91"/>
      <c r="E15" s="334"/>
      <c r="F15" s="330"/>
      <c r="G15" s="336"/>
      <c r="H15" s="330"/>
      <c r="I15" s="14"/>
      <c r="J15" s="15"/>
      <c r="K15" s="14"/>
      <c r="L15" s="15"/>
      <c r="M15" s="14"/>
      <c r="N15" s="15"/>
    </row>
    <row r="16" spans="1:14" ht="14.25" customHeight="1">
      <c r="A16" s="338"/>
      <c r="B16" s="99" t="s">
        <v>112</v>
      </c>
      <c r="C16" s="90"/>
      <c r="D16" s="92"/>
      <c r="E16" s="316"/>
      <c r="F16" s="314"/>
      <c r="G16" s="315"/>
      <c r="H16" s="314"/>
      <c r="I16" s="21"/>
      <c r="J16" s="22"/>
      <c r="K16" s="21"/>
      <c r="L16" s="22"/>
      <c r="M16" s="21"/>
      <c r="N16" s="22"/>
    </row>
    <row r="17" spans="1:14" ht="14.25" customHeight="1">
      <c r="A17" s="332" t="s">
        <v>19</v>
      </c>
      <c r="B17" s="103" t="s">
        <v>95</v>
      </c>
      <c r="C17" s="139"/>
      <c r="D17" s="226"/>
      <c r="E17" s="334"/>
      <c r="F17" s="330"/>
      <c r="G17" s="336"/>
      <c r="H17" s="330"/>
      <c r="I17" s="14"/>
      <c r="J17" s="15"/>
      <c r="K17" s="14"/>
      <c r="L17" s="15"/>
      <c r="M17" s="14"/>
      <c r="N17" s="15"/>
    </row>
    <row r="18" spans="1:14" ht="14.25" customHeight="1">
      <c r="A18" s="338"/>
      <c r="B18" s="99" t="s">
        <v>112</v>
      </c>
      <c r="C18" s="90"/>
      <c r="D18" s="227"/>
      <c r="E18" s="316"/>
      <c r="F18" s="314"/>
      <c r="G18" s="315"/>
      <c r="H18" s="314"/>
      <c r="I18" s="21"/>
      <c r="J18" s="22"/>
      <c r="K18" s="21"/>
      <c r="L18" s="22"/>
      <c r="M18" s="21"/>
      <c r="N18" s="22"/>
    </row>
    <row r="19" spans="1:14" ht="14.25" customHeight="1">
      <c r="A19" s="332" t="s">
        <v>20</v>
      </c>
      <c r="B19" s="103" t="s">
        <v>95</v>
      </c>
      <c r="C19" s="138"/>
      <c r="D19" s="93"/>
      <c r="E19" s="334"/>
      <c r="F19" s="330"/>
      <c r="G19" s="336"/>
      <c r="H19" s="330"/>
      <c r="I19" s="14"/>
      <c r="J19" s="15"/>
      <c r="K19" s="14"/>
      <c r="L19" s="15"/>
      <c r="M19" s="14"/>
      <c r="N19" s="15"/>
    </row>
    <row r="20" spans="1:14" ht="14.25" customHeight="1">
      <c r="A20" s="338"/>
      <c r="B20" s="99" t="s">
        <v>112</v>
      </c>
      <c r="C20" s="90"/>
      <c r="D20" s="92"/>
      <c r="E20" s="316"/>
      <c r="F20" s="314"/>
      <c r="G20" s="315"/>
      <c r="H20" s="314"/>
      <c r="I20" s="21"/>
      <c r="J20" s="22"/>
      <c r="K20" s="21"/>
      <c r="L20" s="22"/>
      <c r="M20" s="21"/>
      <c r="N20" s="22"/>
    </row>
    <row r="21" spans="1:14" ht="14.25" customHeight="1">
      <c r="A21" s="332" t="s">
        <v>69</v>
      </c>
      <c r="B21" s="103" t="s">
        <v>95</v>
      </c>
      <c r="C21" s="138"/>
      <c r="D21" s="93"/>
      <c r="E21" s="334"/>
      <c r="F21" s="330"/>
      <c r="G21" s="336"/>
      <c r="H21" s="330"/>
      <c r="I21" s="14"/>
      <c r="J21" s="15"/>
      <c r="K21" s="14"/>
      <c r="L21" s="15"/>
      <c r="M21" s="14"/>
      <c r="N21" s="15"/>
    </row>
    <row r="22" spans="1:14" ht="14.25" customHeight="1">
      <c r="A22" s="338"/>
      <c r="B22" s="99" t="s">
        <v>112</v>
      </c>
      <c r="C22" s="90"/>
      <c r="D22" s="92"/>
      <c r="E22" s="316"/>
      <c r="F22" s="314"/>
      <c r="G22" s="315"/>
      <c r="H22" s="314"/>
      <c r="I22" s="21"/>
      <c r="J22" s="22"/>
      <c r="K22" s="21"/>
      <c r="L22" s="22"/>
      <c r="M22" s="21"/>
      <c r="N22" s="22"/>
    </row>
    <row r="23" spans="1:14" ht="14.25" customHeight="1">
      <c r="A23" s="332" t="s">
        <v>70</v>
      </c>
      <c r="B23" s="103" t="s">
        <v>95</v>
      </c>
      <c r="C23" s="138"/>
      <c r="D23" s="93"/>
      <c r="E23" s="334"/>
      <c r="F23" s="330"/>
      <c r="G23" s="336"/>
      <c r="H23" s="330"/>
      <c r="I23" s="14"/>
      <c r="J23" s="15"/>
      <c r="K23" s="14"/>
      <c r="L23" s="15"/>
      <c r="M23" s="14"/>
      <c r="N23" s="15"/>
    </row>
    <row r="24" spans="1:14" ht="14.25" customHeight="1">
      <c r="A24" s="338"/>
      <c r="B24" s="99" t="s">
        <v>96</v>
      </c>
      <c r="C24" s="90"/>
      <c r="D24" s="92"/>
      <c r="E24" s="316"/>
      <c r="F24" s="314"/>
      <c r="G24" s="315"/>
      <c r="H24" s="314"/>
      <c r="I24" s="21"/>
      <c r="J24" s="22"/>
      <c r="K24" s="21"/>
      <c r="L24" s="22"/>
      <c r="M24" s="21"/>
      <c r="N24" s="22"/>
    </row>
    <row r="25" spans="1:14" ht="14.25" customHeight="1">
      <c r="A25" s="332" t="s">
        <v>22</v>
      </c>
      <c r="B25" s="103" t="s">
        <v>95</v>
      </c>
      <c r="C25" s="138"/>
      <c r="D25" s="226"/>
      <c r="E25" s="334"/>
      <c r="F25" s="330"/>
      <c r="G25" s="336"/>
      <c r="H25" s="330"/>
      <c r="I25" s="21"/>
      <c r="J25" s="22"/>
      <c r="K25" s="21"/>
      <c r="L25" s="22"/>
      <c r="M25" s="21"/>
      <c r="N25" s="22"/>
    </row>
    <row r="26" spans="1:14" ht="14.25" customHeight="1">
      <c r="A26" s="338"/>
      <c r="B26" s="99" t="s">
        <v>96</v>
      </c>
      <c r="C26" s="90"/>
      <c r="D26" s="227"/>
      <c r="E26" s="316"/>
      <c r="F26" s="314"/>
      <c r="G26" s="315"/>
      <c r="H26" s="314"/>
      <c r="I26" s="4"/>
      <c r="J26" s="5"/>
      <c r="K26" s="4"/>
      <c r="L26" s="5"/>
      <c r="M26" s="4"/>
      <c r="N26" s="5"/>
    </row>
    <row r="27" spans="1:14" ht="14.25" customHeight="1">
      <c r="A27" s="332" t="s">
        <v>23</v>
      </c>
      <c r="B27" s="103" t="s">
        <v>95</v>
      </c>
      <c r="C27" s="139"/>
      <c r="D27" s="226"/>
      <c r="E27" s="334"/>
      <c r="F27" s="330"/>
      <c r="G27" s="336"/>
      <c r="H27" s="330"/>
      <c r="I27" s="4"/>
      <c r="J27" s="5"/>
      <c r="K27" s="4"/>
      <c r="L27" s="5"/>
      <c r="M27" s="4"/>
      <c r="N27" s="5"/>
    </row>
    <row r="28" spans="1:14" ht="14.25" customHeight="1">
      <c r="A28" s="338"/>
      <c r="B28" s="99" t="s">
        <v>96</v>
      </c>
      <c r="C28" s="90"/>
      <c r="D28" s="227"/>
      <c r="E28" s="316"/>
      <c r="F28" s="314"/>
      <c r="G28" s="315"/>
      <c r="H28" s="314"/>
      <c r="I28" s="4"/>
      <c r="J28" s="5"/>
      <c r="K28" s="4"/>
      <c r="L28" s="5"/>
      <c r="M28" s="4"/>
      <c r="N28" s="5"/>
    </row>
    <row r="29" spans="1:14" ht="14.25" customHeight="1">
      <c r="A29" s="332" t="s">
        <v>24</v>
      </c>
      <c r="B29" s="103" t="s">
        <v>95</v>
      </c>
      <c r="C29" s="139"/>
      <c r="D29" s="226"/>
      <c r="E29" s="339"/>
      <c r="F29" s="330"/>
      <c r="G29" s="336"/>
      <c r="H29" s="330"/>
      <c r="I29" s="4"/>
      <c r="J29" s="5"/>
      <c r="K29" s="4"/>
      <c r="L29" s="5"/>
      <c r="M29" s="4"/>
      <c r="N29" s="5"/>
    </row>
    <row r="30" spans="1:14" ht="14.25" customHeight="1">
      <c r="A30" s="338"/>
      <c r="B30" s="99" t="s">
        <v>96</v>
      </c>
      <c r="C30" s="90"/>
      <c r="D30" s="227"/>
      <c r="E30" s="340"/>
      <c r="F30" s="314"/>
      <c r="G30" s="315"/>
      <c r="H30" s="314"/>
      <c r="I30" s="4"/>
      <c r="J30" s="5"/>
      <c r="K30" s="4"/>
      <c r="L30" s="5"/>
      <c r="M30" s="4"/>
      <c r="N30" s="5"/>
    </row>
    <row r="31" spans="1:14" ht="14.25" customHeight="1">
      <c r="A31" s="332" t="s">
        <v>25</v>
      </c>
      <c r="B31" s="103" t="s">
        <v>95</v>
      </c>
      <c r="C31" s="139"/>
      <c r="D31" s="226"/>
      <c r="E31" s="339"/>
      <c r="F31" s="330"/>
      <c r="G31" s="336"/>
      <c r="H31" s="330"/>
      <c r="I31" s="4"/>
      <c r="J31" s="5"/>
      <c r="K31" s="4"/>
      <c r="L31" s="5"/>
      <c r="M31" s="4"/>
      <c r="N31" s="5"/>
    </row>
    <row r="32" spans="1:14" ht="14.25" customHeight="1">
      <c r="A32" s="338"/>
      <c r="B32" s="99" t="s">
        <v>96</v>
      </c>
      <c r="C32" s="90"/>
      <c r="D32" s="227"/>
      <c r="E32" s="340"/>
      <c r="F32" s="314"/>
      <c r="G32" s="315"/>
      <c r="H32" s="314"/>
      <c r="I32" s="4"/>
      <c r="J32" s="5"/>
      <c r="K32" s="4"/>
      <c r="L32" s="5"/>
      <c r="M32" s="4"/>
      <c r="N32" s="5"/>
    </row>
    <row r="33" spans="1:14" ht="14.25" customHeight="1">
      <c r="A33" s="332" t="s">
        <v>26</v>
      </c>
      <c r="B33" s="103" t="s">
        <v>95</v>
      </c>
      <c r="C33" s="139"/>
      <c r="D33" s="226"/>
      <c r="E33" s="334"/>
      <c r="F33" s="330"/>
      <c r="G33" s="336"/>
      <c r="H33" s="330"/>
      <c r="I33" s="14"/>
      <c r="J33" s="15"/>
      <c r="K33" s="14"/>
      <c r="L33" s="15"/>
      <c r="M33" s="14"/>
      <c r="N33" s="15"/>
    </row>
    <row r="34" spans="1:14" ht="14.25" customHeight="1" thickBot="1">
      <c r="A34" s="333"/>
      <c r="B34" s="105" t="s">
        <v>96</v>
      </c>
      <c r="C34" s="90"/>
      <c r="D34" s="227"/>
      <c r="E34" s="335"/>
      <c r="F34" s="331"/>
      <c r="G34" s="337"/>
      <c r="H34" s="331"/>
      <c r="I34" s="2"/>
      <c r="J34" s="3"/>
      <c r="K34" s="2"/>
      <c r="L34" s="3"/>
      <c r="M34" s="2"/>
      <c r="N34" s="3"/>
    </row>
    <row r="35" ht="14.25" customHeight="1" thickTop="1"/>
    <row r="36" spans="1:6" ht="14.25" customHeight="1">
      <c r="A36" s="323" t="s">
        <v>32</v>
      </c>
      <c r="B36" s="323"/>
      <c r="C36" s="323"/>
      <c r="D36" s="324"/>
      <c r="E36" s="33"/>
      <c r="F36" s="33"/>
    </row>
    <row r="37" spans="1:6" ht="14.25" customHeight="1">
      <c r="A37" s="33"/>
      <c r="B37" s="32" t="s">
        <v>33</v>
      </c>
      <c r="C37" s="32"/>
      <c r="D37" s="33"/>
      <c r="E37" s="33"/>
      <c r="F37" s="33"/>
    </row>
    <row r="38" spans="1:6" ht="14.25" customHeight="1">
      <c r="A38" s="33"/>
      <c r="B38" s="323" t="s">
        <v>35</v>
      </c>
      <c r="C38" s="323"/>
      <c r="D38" s="323"/>
      <c r="E38" s="324"/>
      <c r="F38" s="33"/>
    </row>
    <row r="39" spans="1:6" ht="14.25" customHeight="1">
      <c r="A39" s="33"/>
      <c r="B39" s="323" t="s">
        <v>34</v>
      </c>
      <c r="C39" s="323"/>
      <c r="D39" s="323"/>
      <c r="E39" s="33"/>
      <c r="F39" s="33"/>
    </row>
    <row r="40" spans="1:6" ht="14.25" customHeight="1">
      <c r="A40" s="33"/>
      <c r="B40" s="33"/>
      <c r="C40" s="33"/>
      <c r="D40" s="33"/>
      <c r="E40" s="33"/>
      <c r="F40" s="33"/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8" customHeight="1"/>
    <row r="66" ht="18" customHeight="1"/>
    <row r="67" ht="18" customHeight="1"/>
  </sheetData>
  <sheetProtection/>
  <mergeCells count="76">
    <mergeCell ref="E27:E28"/>
    <mergeCell ref="H29:H30"/>
    <mergeCell ref="A29:A30"/>
    <mergeCell ref="E29:E30"/>
    <mergeCell ref="F29:F30"/>
    <mergeCell ref="G29:G30"/>
    <mergeCell ref="H21:H22"/>
    <mergeCell ref="A21:A22"/>
    <mergeCell ref="E21:E22"/>
    <mergeCell ref="F21:F22"/>
    <mergeCell ref="G21:G22"/>
    <mergeCell ref="H17:H18"/>
    <mergeCell ref="G15:G16"/>
    <mergeCell ref="G13:G14"/>
    <mergeCell ref="H13:H14"/>
    <mergeCell ref="H15:H16"/>
    <mergeCell ref="K9:L9"/>
    <mergeCell ref="G9:H9"/>
    <mergeCell ref="A17:A18"/>
    <mergeCell ref="E17:E18"/>
    <mergeCell ref="F17:F18"/>
    <mergeCell ref="G17:G18"/>
    <mergeCell ref="F13:F14"/>
    <mergeCell ref="E13:E14"/>
    <mergeCell ref="H11:H12"/>
    <mergeCell ref="I9:J9"/>
    <mergeCell ref="A19:A20"/>
    <mergeCell ref="G19:G20"/>
    <mergeCell ref="A13:A14"/>
    <mergeCell ref="A6:N7"/>
    <mergeCell ref="G8:N8"/>
    <mergeCell ref="D9:D10"/>
    <mergeCell ref="A8:A10"/>
    <mergeCell ref="E9:E10"/>
    <mergeCell ref="F9:F10"/>
    <mergeCell ref="M9:N9"/>
    <mergeCell ref="A11:A12"/>
    <mergeCell ref="F11:F12"/>
    <mergeCell ref="B39:D39"/>
    <mergeCell ref="B38:E38"/>
    <mergeCell ref="A36:D36"/>
    <mergeCell ref="A15:A16"/>
    <mergeCell ref="E15:E16"/>
    <mergeCell ref="F15:F16"/>
    <mergeCell ref="A23:A24"/>
    <mergeCell ref="E23:E24"/>
    <mergeCell ref="G23:G24"/>
    <mergeCell ref="H23:H24"/>
    <mergeCell ref="B8:D8"/>
    <mergeCell ref="E8:F8"/>
    <mergeCell ref="G11:G12"/>
    <mergeCell ref="F23:F24"/>
    <mergeCell ref="H19:H20"/>
    <mergeCell ref="E19:E20"/>
    <mergeCell ref="F19:F20"/>
    <mergeCell ref="E11:E12"/>
    <mergeCell ref="H31:H32"/>
    <mergeCell ref="A25:A26"/>
    <mergeCell ref="G25:G26"/>
    <mergeCell ref="H25:H26"/>
    <mergeCell ref="E25:E26"/>
    <mergeCell ref="F25:F26"/>
    <mergeCell ref="A27:A28"/>
    <mergeCell ref="F27:F28"/>
    <mergeCell ref="G27:G28"/>
    <mergeCell ref="H27:H28"/>
    <mergeCell ref="B9:C10"/>
    <mergeCell ref="H33:H34"/>
    <mergeCell ref="A33:A34"/>
    <mergeCell ref="E33:E34"/>
    <mergeCell ref="F33:F34"/>
    <mergeCell ref="G33:G34"/>
    <mergeCell ref="A31:A32"/>
    <mergeCell ref="E31:E32"/>
    <mergeCell ref="F31:F32"/>
    <mergeCell ref="G31:G32"/>
  </mergeCells>
  <printOptions/>
  <pageMargins left="0.44" right="0.26" top="0.33" bottom="0.41" header="0.11811023622047245" footer="0.25"/>
  <pageSetup horizontalDpi="600" verticalDpi="600" orientation="landscape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K19" sqref="K19"/>
    </sheetView>
  </sheetViews>
  <sheetFormatPr defaultColWidth="9.140625" defaultRowHeight="12.75"/>
  <cols>
    <col min="1" max="1" width="18.57421875" style="0" customWidth="1"/>
    <col min="2" max="2" width="7.421875" style="0" customWidth="1"/>
    <col min="3" max="3" width="13.8515625" style="0" customWidth="1"/>
    <col min="4" max="4" width="10.140625" style="0" customWidth="1"/>
    <col min="5" max="5" width="12.140625" style="0" customWidth="1"/>
    <col min="6" max="6" width="6.28125" style="0" customWidth="1"/>
    <col min="7" max="7" width="10.7109375" style="0" customWidth="1"/>
    <col min="8" max="8" width="13.7109375" style="0" customWidth="1"/>
    <col min="9" max="9" width="11.57421875" style="0" customWidth="1"/>
    <col min="10" max="10" width="7.8515625" style="0" customWidth="1"/>
    <col min="11" max="11" width="12.57421875" style="0" customWidth="1"/>
    <col min="12" max="12" width="5.8515625" style="0" customWidth="1"/>
    <col min="13" max="13" width="12.28125" style="0" customWidth="1"/>
    <col min="14" max="14" width="8.57421875" style="0" customWidth="1"/>
  </cols>
  <sheetData>
    <row r="1" spans="1:13" ht="15">
      <c r="A1" s="29" t="s">
        <v>41</v>
      </c>
      <c r="B1" s="27" t="s">
        <v>48</v>
      </c>
      <c r="C1" s="27"/>
      <c r="D1" s="28"/>
      <c r="E1" s="28">
        <v>51223</v>
      </c>
      <c r="F1" s="28"/>
      <c r="G1" s="28"/>
      <c r="H1" s="27" t="s">
        <v>29</v>
      </c>
      <c r="I1" s="27"/>
      <c r="J1" s="27"/>
      <c r="K1" s="38">
        <v>1520</v>
      </c>
      <c r="L1" s="28"/>
      <c r="M1" s="1"/>
    </row>
    <row r="2" spans="1:13" ht="15">
      <c r="A2" s="27" t="s">
        <v>1</v>
      </c>
      <c r="B2" s="27" t="s">
        <v>59</v>
      </c>
      <c r="C2" s="27"/>
      <c r="D2" s="28"/>
      <c r="E2" s="28">
        <v>51222</v>
      </c>
      <c r="F2" s="28"/>
      <c r="G2" s="28"/>
      <c r="H2" s="27" t="s">
        <v>2</v>
      </c>
      <c r="I2" s="27"/>
      <c r="J2" s="27"/>
      <c r="K2" s="28">
        <v>13</v>
      </c>
      <c r="L2" s="28"/>
      <c r="M2" s="1"/>
    </row>
    <row r="3" spans="1:13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1"/>
    </row>
    <row r="4" spans="1:15" ht="15">
      <c r="A4" s="27" t="s">
        <v>4</v>
      </c>
      <c r="B4" s="27">
        <v>258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  <c r="O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66</v>
      </c>
      <c r="L5" s="45"/>
      <c r="M5" s="1"/>
    </row>
    <row r="6" spans="1:14" ht="13.5" thickTop="1">
      <c r="A6" s="325" t="s">
        <v>5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9"/>
    </row>
    <row r="7" spans="1:14" ht="13.5" thickBot="1">
      <c r="A7" s="300"/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2"/>
    </row>
    <row r="8" spans="1:14" ht="16.5" thickBot="1" thickTop="1">
      <c r="A8" s="307" t="s">
        <v>6</v>
      </c>
      <c r="B8" s="317" t="s">
        <v>7</v>
      </c>
      <c r="C8" s="318"/>
      <c r="D8" s="319"/>
      <c r="E8" s="317" t="s">
        <v>11</v>
      </c>
      <c r="F8" s="319"/>
      <c r="G8" s="303" t="s">
        <v>15</v>
      </c>
      <c r="H8" s="304"/>
      <c r="I8" s="304"/>
      <c r="J8" s="304"/>
      <c r="K8" s="304"/>
      <c r="L8" s="304"/>
      <c r="M8" s="304"/>
      <c r="N8" s="305"/>
    </row>
    <row r="9" spans="1:14" ht="13.5" thickTop="1">
      <c r="A9" s="308"/>
      <c r="B9" s="326" t="s">
        <v>8</v>
      </c>
      <c r="C9" s="327"/>
      <c r="D9" s="322" t="s">
        <v>9</v>
      </c>
      <c r="E9" s="310" t="s">
        <v>10</v>
      </c>
      <c r="F9" s="322" t="s">
        <v>9</v>
      </c>
      <c r="G9" s="278" t="s">
        <v>27</v>
      </c>
      <c r="H9" s="279"/>
      <c r="I9" s="312" t="s">
        <v>99</v>
      </c>
      <c r="J9" s="313"/>
      <c r="K9" s="312" t="s">
        <v>13</v>
      </c>
      <c r="L9" s="468"/>
      <c r="M9" s="462" t="s">
        <v>14</v>
      </c>
      <c r="N9" s="463"/>
    </row>
    <row r="10" spans="1:14" ht="15" thickBot="1">
      <c r="A10" s="309"/>
      <c r="B10" s="396"/>
      <c r="C10" s="335"/>
      <c r="D10" s="331"/>
      <c r="E10" s="311"/>
      <c r="F10" s="331"/>
      <c r="G10" s="18" t="s">
        <v>115</v>
      </c>
      <c r="H10" s="15" t="s">
        <v>9</v>
      </c>
      <c r="I10" s="129" t="s">
        <v>100</v>
      </c>
      <c r="J10" s="15" t="s">
        <v>9</v>
      </c>
      <c r="K10" s="2" t="s">
        <v>10</v>
      </c>
      <c r="L10" s="176" t="s">
        <v>9</v>
      </c>
      <c r="M10" s="177" t="s">
        <v>30</v>
      </c>
      <c r="N10" s="178" t="s">
        <v>9</v>
      </c>
    </row>
    <row r="11" spans="1:14" ht="15.75" customHeight="1" thickTop="1">
      <c r="A11" s="435" t="s">
        <v>16</v>
      </c>
      <c r="B11" s="61" t="s">
        <v>95</v>
      </c>
      <c r="C11" s="87">
        <v>4260</v>
      </c>
      <c r="D11" s="236">
        <f>(5.48+3.138+0.093)*1.075</f>
        <v>9.364325</v>
      </c>
      <c r="E11" s="310">
        <v>24</v>
      </c>
      <c r="F11" s="461">
        <v>25.76</v>
      </c>
      <c r="G11" s="130"/>
      <c r="H11" s="131"/>
      <c r="I11" s="464">
        <v>3500</v>
      </c>
      <c r="J11" s="466">
        <f>140.04/1.2</f>
        <v>116.7</v>
      </c>
      <c r="K11" s="85"/>
      <c r="L11" s="174"/>
      <c r="M11" s="84"/>
      <c r="N11" s="125"/>
    </row>
    <row r="12" spans="1:14" ht="15" customHeight="1">
      <c r="A12" s="411"/>
      <c r="B12" s="65" t="s">
        <v>96</v>
      </c>
      <c r="C12" s="111">
        <v>480</v>
      </c>
      <c r="D12" s="243">
        <f>(3.49+0.784+0.093)*1.075</f>
        <v>4.694525</v>
      </c>
      <c r="E12" s="416"/>
      <c r="F12" s="398"/>
      <c r="G12" s="132"/>
      <c r="H12" s="133"/>
      <c r="I12" s="465"/>
      <c r="J12" s="467"/>
      <c r="K12" s="85"/>
      <c r="L12" s="174"/>
      <c r="M12" s="84"/>
      <c r="N12" s="125"/>
    </row>
    <row r="13" spans="1:14" ht="15" customHeight="1" thickBot="1">
      <c r="A13" s="411"/>
      <c r="B13" s="65" t="s">
        <v>111</v>
      </c>
      <c r="C13" s="141">
        <v>17.25</v>
      </c>
      <c r="D13" s="243">
        <f>46.514*1.075</f>
        <v>50.00255</v>
      </c>
      <c r="E13" s="416"/>
      <c r="F13" s="398"/>
      <c r="G13" s="132"/>
      <c r="H13" s="133"/>
      <c r="I13" s="465"/>
      <c r="J13" s="467"/>
      <c r="K13" s="85"/>
      <c r="L13" s="174"/>
      <c r="M13" s="84"/>
      <c r="N13" s="125"/>
    </row>
    <row r="14" spans="1:14" ht="15" customHeight="1" thickTop="1">
      <c r="A14" s="410" t="s">
        <v>17</v>
      </c>
      <c r="B14" s="65" t="s">
        <v>95</v>
      </c>
      <c r="C14" s="214"/>
      <c r="D14" s="501"/>
      <c r="E14" s="415"/>
      <c r="F14" s="459"/>
      <c r="G14" s="134"/>
      <c r="H14" s="135"/>
      <c r="I14" s="453">
        <v>3500</v>
      </c>
      <c r="J14" s="450">
        <v>116.7</v>
      </c>
      <c r="K14" s="76"/>
      <c r="L14" s="173"/>
      <c r="M14" s="83"/>
      <c r="N14" s="119"/>
    </row>
    <row r="15" spans="1:14" ht="15" customHeight="1">
      <c r="A15" s="411"/>
      <c r="B15" s="65" t="s">
        <v>96</v>
      </c>
      <c r="C15" s="111"/>
      <c r="D15" s="165"/>
      <c r="E15" s="416"/>
      <c r="F15" s="460"/>
      <c r="G15" s="132"/>
      <c r="H15" s="133"/>
      <c r="I15" s="454"/>
      <c r="J15" s="451"/>
      <c r="K15" s="85"/>
      <c r="L15" s="174"/>
      <c r="M15" s="84"/>
      <c r="N15" s="125"/>
    </row>
    <row r="16" spans="1:14" ht="15" customHeight="1" thickBot="1">
      <c r="A16" s="411"/>
      <c r="B16" s="65" t="s">
        <v>111</v>
      </c>
      <c r="C16" s="141"/>
      <c r="D16" s="166"/>
      <c r="E16" s="416"/>
      <c r="F16" s="460"/>
      <c r="G16" s="132"/>
      <c r="H16" s="133"/>
      <c r="I16" s="454"/>
      <c r="J16" s="451"/>
      <c r="K16" s="85"/>
      <c r="L16" s="174"/>
      <c r="M16" s="84"/>
      <c r="N16" s="125"/>
    </row>
    <row r="17" spans="1:14" ht="15" customHeight="1" thickTop="1">
      <c r="A17" s="410" t="s">
        <v>18</v>
      </c>
      <c r="B17" s="69" t="s">
        <v>95</v>
      </c>
      <c r="C17" s="214"/>
      <c r="D17" s="501"/>
      <c r="E17" s="415"/>
      <c r="F17" s="459"/>
      <c r="G17" s="134"/>
      <c r="H17" s="135"/>
      <c r="I17" s="453"/>
      <c r="J17" s="450"/>
      <c r="K17" s="76"/>
      <c r="L17" s="173"/>
      <c r="M17" s="83"/>
      <c r="N17" s="119"/>
    </row>
    <row r="18" spans="1:14" ht="15" customHeight="1">
      <c r="A18" s="411"/>
      <c r="B18" s="65" t="s">
        <v>96</v>
      </c>
      <c r="C18" s="111"/>
      <c r="D18" s="165"/>
      <c r="E18" s="416"/>
      <c r="F18" s="460"/>
      <c r="G18" s="132"/>
      <c r="H18" s="133"/>
      <c r="I18" s="454"/>
      <c r="J18" s="451"/>
      <c r="K18" s="85"/>
      <c r="L18" s="174"/>
      <c r="M18" s="84"/>
      <c r="N18" s="125"/>
    </row>
    <row r="19" spans="1:14" ht="15" customHeight="1" thickBot="1">
      <c r="A19" s="411"/>
      <c r="B19" s="65" t="s">
        <v>111</v>
      </c>
      <c r="C19" s="141"/>
      <c r="D19" s="166"/>
      <c r="E19" s="416"/>
      <c r="F19" s="460"/>
      <c r="G19" s="132"/>
      <c r="H19" s="133"/>
      <c r="I19" s="454"/>
      <c r="J19" s="451"/>
      <c r="K19" s="85"/>
      <c r="L19" s="174"/>
      <c r="M19" s="84"/>
      <c r="N19" s="125"/>
    </row>
    <row r="20" spans="1:14" ht="13.5" thickTop="1">
      <c r="A20" s="410" t="s">
        <v>19</v>
      </c>
      <c r="B20" s="69" t="s">
        <v>95</v>
      </c>
      <c r="C20" s="214"/>
      <c r="D20" s="501"/>
      <c r="E20" s="415"/>
      <c r="F20" s="459"/>
      <c r="G20" s="134"/>
      <c r="H20" s="135"/>
      <c r="I20" s="453"/>
      <c r="J20" s="450"/>
      <c r="K20" s="76"/>
      <c r="L20" s="173"/>
      <c r="M20" s="83"/>
      <c r="N20" s="119"/>
    </row>
    <row r="21" spans="1:14" ht="15" customHeight="1">
      <c r="A21" s="411"/>
      <c r="B21" s="65" t="s">
        <v>96</v>
      </c>
      <c r="C21" s="111"/>
      <c r="D21" s="165"/>
      <c r="E21" s="416"/>
      <c r="F21" s="460"/>
      <c r="G21" s="132"/>
      <c r="H21" s="133"/>
      <c r="I21" s="454"/>
      <c r="J21" s="451"/>
      <c r="K21" s="85"/>
      <c r="L21" s="174"/>
      <c r="M21" s="84"/>
      <c r="N21" s="125"/>
    </row>
    <row r="22" spans="1:14" ht="15" customHeight="1" thickBot="1">
      <c r="A22" s="411"/>
      <c r="B22" s="65" t="s">
        <v>111</v>
      </c>
      <c r="C22" s="141"/>
      <c r="D22" s="166"/>
      <c r="E22" s="416"/>
      <c r="F22" s="460"/>
      <c r="G22" s="132"/>
      <c r="H22" s="133"/>
      <c r="I22" s="454"/>
      <c r="J22" s="451"/>
      <c r="K22" s="85"/>
      <c r="L22" s="174"/>
      <c r="M22" s="84"/>
      <c r="N22" s="125"/>
    </row>
    <row r="23" spans="1:14" ht="13.5" thickTop="1">
      <c r="A23" s="410" t="s">
        <v>20</v>
      </c>
      <c r="B23" s="69" t="s">
        <v>95</v>
      </c>
      <c r="C23" s="87"/>
      <c r="D23" s="501"/>
      <c r="E23" s="415"/>
      <c r="F23" s="459"/>
      <c r="G23" s="134"/>
      <c r="H23" s="135"/>
      <c r="I23" s="83"/>
      <c r="J23" s="119"/>
      <c r="K23" s="76"/>
      <c r="L23" s="173"/>
      <c r="M23" s="83"/>
      <c r="N23" s="119"/>
    </row>
    <row r="24" spans="1:14" ht="15" customHeight="1">
      <c r="A24" s="411"/>
      <c r="B24" s="65" t="s">
        <v>96</v>
      </c>
      <c r="C24" s="111"/>
      <c r="D24" s="165"/>
      <c r="E24" s="416"/>
      <c r="F24" s="460"/>
      <c r="G24" s="132"/>
      <c r="H24" s="133"/>
      <c r="I24" s="84"/>
      <c r="J24" s="125"/>
      <c r="K24" s="85"/>
      <c r="L24" s="174"/>
      <c r="M24" s="84"/>
      <c r="N24" s="125"/>
    </row>
    <row r="25" spans="1:14" ht="15" customHeight="1" thickBot="1">
      <c r="A25" s="411"/>
      <c r="B25" s="65" t="s">
        <v>111</v>
      </c>
      <c r="C25" s="141"/>
      <c r="D25" s="166"/>
      <c r="E25" s="416"/>
      <c r="F25" s="460"/>
      <c r="G25" s="132"/>
      <c r="H25" s="133"/>
      <c r="I25" s="84"/>
      <c r="J25" s="125"/>
      <c r="K25" s="85"/>
      <c r="L25" s="174"/>
      <c r="M25" s="84"/>
      <c r="N25" s="125"/>
    </row>
    <row r="26" spans="1:14" ht="15" customHeight="1" thickTop="1">
      <c r="A26" s="410" t="s">
        <v>69</v>
      </c>
      <c r="B26" s="69" t="s">
        <v>95</v>
      </c>
      <c r="C26" s="87"/>
      <c r="D26" s="501"/>
      <c r="E26" s="415"/>
      <c r="F26" s="459"/>
      <c r="G26" s="134"/>
      <c r="H26" s="135"/>
      <c r="I26" s="83"/>
      <c r="J26" s="119"/>
      <c r="K26" s="76"/>
      <c r="L26" s="173"/>
      <c r="M26" s="83"/>
      <c r="N26" s="119"/>
    </row>
    <row r="27" spans="1:14" ht="15.75" customHeight="1">
      <c r="A27" s="411"/>
      <c r="B27" s="65" t="s">
        <v>96</v>
      </c>
      <c r="C27" s="111"/>
      <c r="D27" s="165"/>
      <c r="E27" s="416"/>
      <c r="F27" s="460"/>
      <c r="G27" s="132"/>
      <c r="H27" s="133"/>
      <c r="I27" s="84"/>
      <c r="J27" s="125"/>
      <c r="K27" s="85"/>
      <c r="L27" s="174"/>
      <c r="M27" s="84"/>
      <c r="N27" s="125"/>
    </row>
    <row r="28" spans="1:14" ht="16.5" customHeight="1" thickBot="1">
      <c r="A28" s="411"/>
      <c r="B28" s="65" t="s">
        <v>111</v>
      </c>
      <c r="C28" s="141"/>
      <c r="D28" s="166"/>
      <c r="E28" s="416"/>
      <c r="F28" s="460"/>
      <c r="G28" s="132"/>
      <c r="H28" s="133"/>
      <c r="I28" s="84"/>
      <c r="J28" s="125"/>
      <c r="K28" s="85"/>
      <c r="L28" s="174"/>
      <c r="M28" s="84"/>
      <c r="N28" s="125"/>
    </row>
    <row r="29" spans="1:14" ht="13.5" thickTop="1">
      <c r="A29" s="410" t="s">
        <v>70</v>
      </c>
      <c r="B29" s="69" t="s">
        <v>95</v>
      </c>
      <c r="C29" s="87"/>
      <c r="D29" s="501"/>
      <c r="E29" s="415"/>
      <c r="F29" s="409"/>
      <c r="G29" s="149"/>
      <c r="H29" s="207"/>
      <c r="I29" s="76"/>
      <c r="J29" s="119"/>
      <c r="K29" s="76"/>
      <c r="L29" s="173"/>
      <c r="M29" s="83"/>
      <c r="N29" s="119"/>
    </row>
    <row r="30" spans="1:14" ht="15" customHeight="1">
      <c r="A30" s="411"/>
      <c r="B30" s="65" t="s">
        <v>96</v>
      </c>
      <c r="C30" s="111"/>
      <c r="D30" s="165"/>
      <c r="E30" s="416"/>
      <c r="F30" s="398"/>
      <c r="G30" s="150"/>
      <c r="H30" s="208"/>
      <c r="I30" s="85"/>
      <c r="J30" s="125"/>
      <c r="K30" s="85"/>
      <c r="L30" s="174"/>
      <c r="M30" s="84"/>
      <c r="N30" s="125"/>
    </row>
    <row r="31" spans="1:14" ht="15" customHeight="1" thickBot="1">
      <c r="A31" s="411"/>
      <c r="B31" s="65" t="s">
        <v>111</v>
      </c>
      <c r="C31" s="141"/>
      <c r="D31" s="166"/>
      <c r="E31" s="416"/>
      <c r="F31" s="398"/>
      <c r="G31" s="150"/>
      <c r="H31" s="209"/>
      <c r="I31" s="85"/>
      <c r="J31" s="125"/>
      <c r="K31" s="85"/>
      <c r="L31" s="174"/>
      <c r="M31" s="84"/>
      <c r="N31" s="125"/>
    </row>
    <row r="32" spans="1:14" ht="13.5" thickTop="1">
      <c r="A32" s="410" t="s">
        <v>22</v>
      </c>
      <c r="B32" s="69" t="s">
        <v>95</v>
      </c>
      <c r="C32" s="87"/>
      <c r="D32" s="501"/>
      <c r="E32" s="415"/>
      <c r="F32" s="409"/>
      <c r="G32" s="447"/>
      <c r="H32" s="451"/>
      <c r="I32" s="447"/>
      <c r="J32" s="450"/>
      <c r="K32" s="334"/>
      <c r="L32" s="409"/>
      <c r="M32" s="447"/>
      <c r="N32" s="450"/>
    </row>
    <row r="33" spans="1:14" ht="15" customHeight="1">
      <c r="A33" s="411"/>
      <c r="B33" s="65" t="s">
        <v>96</v>
      </c>
      <c r="C33" s="111"/>
      <c r="D33" s="165"/>
      <c r="E33" s="416"/>
      <c r="F33" s="398"/>
      <c r="G33" s="448"/>
      <c r="H33" s="451"/>
      <c r="I33" s="448"/>
      <c r="J33" s="451"/>
      <c r="K33" s="329"/>
      <c r="L33" s="398"/>
      <c r="M33" s="448"/>
      <c r="N33" s="451"/>
    </row>
    <row r="34" spans="1:14" ht="15" customHeight="1" thickBot="1">
      <c r="A34" s="411"/>
      <c r="B34" s="65" t="s">
        <v>111</v>
      </c>
      <c r="C34" s="141"/>
      <c r="D34" s="166"/>
      <c r="E34" s="416"/>
      <c r="F34" s="398"/>
      <c r="G34" s="448"/>
      <c r="H34" s="451"/>
      <c r="I34" s="448"/>
      <c r="J34" s="451"/>
      <c r="K34" s="329"/>
      <c r="L34" s="398"/>
      <c r="M34" s="448"/>
      <c r="N34" s="451"/>
    </row>
    <row r="35" spans="1:14" ht="13.5" thickTop="1">
      <c r="A35" s="410" t="s">
        <v>23</v>
      </c>
      <c r="B35" s="69" t="s">
        <v>95</v>
      </c>
      <c r="C35" s="87"/>
      <c r="D35" s="20"/>
      <c r="E35" s="415"/>
      <c r="F35" s="409"/>
      <c r="G35" s="447"/>
      <c r="H35" s="450"/>
      <c r="I35" s="455"/>
      <c r="J35" s="450"/>
      <c r="K35" s="334"/>
      <c r="L35" s="409"/>
      <c r="M35" s="447"/>
      <c r="N35" s="450"/>
    </row>
    <row r="36" spans="1:14" ht="15" customHeight="1">
      <c r="A36" s="411"/>
      <c r="B36" s="65" t="s">
        <v>96</v>
      </c>
      <c r="C36" s="111"/>
      <c r="D36" s="24"/>
      <c r="E36" s="416"/>
      <c r="F36" s="398"/>
      <c r="G36" s="448"/>
      <c r="H36" s="451"/>
      <c r="I36" s="456"/>
      <c r="J36" s="451"/>
      <c r="K36" s="329"/>
      <c r="L36" s="398"/>
      <c r="M36" s="448"/>
      <c r="N36" s="451"/>
    </row>
    <row r="37" spans="1:14" ht="15" customHeight="1" thickBot="1">
      <c r="A37" s="411"/>
      <c r="B37" s="65" t="s">
        <v>111</v>
      </c>
      <c r="C37" s="141"/>
      <c r="D37" s="24"/>
      <c r="E37" s="416"/>
      <c r="F37" s="398"/>
      <c r="G37" s="448"/>
      <c r="H37" s="451"/>
      <c r="I37" s="456"/>
      <c r="J37" s="451"/>
      <c r="K37" s="329"/>
      <c r="L37" s="398"/>
      <c r="M37" s="448"/>
      <c r="N37" s="451"/>
    </row>
    <row r="38" spans="1:14" ht="13.5" thickTop="1">
      <c r="A38" s="410" t="s">
        <v>24</v>
      </c>
      <c r="B38" s="167" t="s">
        <v>95</v>
      </c>
      <c r="C38" s="77"/>
      <c r="D38" s="20"/>
      <c r="E38" s="415"/>
      <c r="F38" s="409"/>
      <c r="G38" s="447"/>
      <c r="H38" s="450"/>
      <c r="I38" s="473"/>
      <c r="J38" s="474"/>
      <c r="K38" s="334"/>
      <c r="L38" s="409"/>
      <c r="M38" s="447"/>
      <c r="N38" s="450"/>
    </row>
    <row r="39" spans="1:14" ht="15" customHeight="1">
      <c r="A39" s="411"/>
      <c r="B39" s="168" t="s">
        <v>96</v>
      </c>
      <c r="C39" s="78"/>
      <c r="D39" s="24"/>
      <c r="E39" s="416"/>
      <c r="F39" s="398"/>
      <c r="G39" s="448"/>
      <c r="H39" s="451"/>
      <c r="I39" s="473"/>
      <c r="J39" s="474"/>
      <c r="K39" s="329"/>
      <c r="L39" s="398"/>
      <c r="M39" s="448"/>
      <c r="N39" s="451"/>
    </row>
    <row r="40" spans="1:14" ht="15" customHeight="1" thickBot="1">
      <c r="A40" s="411"/>
      <c r="B40" s="168" t="s">
        <v>111</v>
      </c>
      <c r="C40" s="166"/>
      <c r="D40" s="24"/>
      <c r="E40" s="416"/>
      <c r="F40" s="398"/>
      <c r="G40" s="448"/>
      <c r="H40" s="451"/>
      <c r="I40" s="473"/>
      <c r="J40" s="474"/>
      <c r="K40" s="329"/>
      <c r="L40" s="398"/>
      <c r="M40" s="448"/>
      <c r="N40" s="451"/>
    </row>
    <row r="41" spans="1:14" ht="13.5" thickTop="1">
      <c r="A41" s="410" t="s">
        <v>25</v>
      </c>
      <c r="B41" s="69" t="s">
        <v>95</v>
      </c>
      <c r="C41" s="111"/>
      <c r="D41" s="20"/>
      <c r="E41" s="334"/>
      <c r="F41" s="409"/>
      <c r="G41" s="447"/>
      <c r="H41" s="450"/>
      <c r="I41" s="407"/>
      <c r="J41" s="475"/>
      <c r="K41" s="334"/>
      <c r="L41" s="409"/>
      <c r="M41" s="447"/>
      <c r="N41" s="450"/>
    </row>
    <row r="42" spans="1:14" ht="12.75">
      <c r="A42" s="411"/>
      <c r="B42" s="65" t="s">
        <v>96</v>
      </c>
      <c r="C42" s="111"/>
      <c r="D42" s="24"/>
      <c r="E42" s="329"/>
      <c r="F42" s="398"/>
      <c r="G42" s="448"/>
      <c r="H42" s="451"/>
      <c r="I42" s="407"/>
      <c r="J42" s="475"/>
      <c r="K42" s="329"/>
      <c r="L42" s="398"/>
      <c r="M42" s="448"/>
      <c r="N42" s="451"/>
    </row>
    <row r="43" spans="1:15" ht="13.5" thickBot="1">
      <c r="A43" s="411"/>
      <c r="B43" s="65" t="s">
        <v>111</v>
      </c>
      <c r="C43" s="165"/>
      <c r="D43" s="24"/>
      <c r="E43" s="329"/>
      <c r="F43" s="398"/>
      <c r="G43" s="448"/>
      <c r="H43" s="451"/>
      <c r="I43" s="407"/>
      <c r="J43" s="475"/>
      <c r="K43" s="329"/>
      <c r="L43" s="398"/>
      <c r="M43" s="448"/>
      <c r="N43" s="451"/>
      <c r="O43" s="175"/>
    </row>
    <row r="44" spans="1:15" ht="13.5" customHeight="1" thickTop="1">
      <c r="A44" s="469" t="s">
        <v>26</v>
      </c>
      <c r="B44" s="179" t="s">
        <v>95</v>
      </c>
      <c r="C44" s="77"/>
      <c r="D44" s="20"/>
      <c r="E44" s="472"/>
      <c r="F44" s="458"/>
      <c r="G44" s="458"/>
      <c r="H44" s="458"/>
      <c r="I44" s="457"/>
      <c r="J44" s="457"/>
      <c r="K44" s="443"/>
      <c r="L44" s="409"/>
      <c r="M44" s="447"/>
      <c r="N44" s="450"/>
      <c r="O44" s="175"/>
    </row>
    <row r="45" spans="1:15" ht="13.5" customHeight="1">
      <c r="A45" s="470"/>
      <c r="B45" s="180" t="s">
        <v>96</v>
      </c>
      <c r="C45" s="78"/>
      <c r="D45" s="24"/>
      <c r="E45" s="472"/>
      <c r="F45" s="458"/>
      <c r="G45" s="458"/>
      <c r="H45" s="458"/>
      <c r="I45" s="457"/>
      <c r="J45" s="457"/>
      <c r="K45" s="444"/>
      <c r="L45" s="398"/>
      <c r="M45" s="448"/>
      <c r="N45" s="451"/>
      <c r="O45" s="175"/>
    </row>
    <row r="46" spans="1:15" ht="13.5" customHeight="1" thickBot="1">
      <c r="A46" s="471"/>
      <c r="B46" s="181" t="s">
        <v>111</v>
      </c>
      <c r="C46" s="166"/>
      <c r="D46" s="24"/>
      <c r="E46" s="472"/>
      <c r="F46" s="458"/>
      <c r="G46" s="458"/>
      <c r="H46" s="458"/>
      <c r="I46" s="457"/>
      <c r="J46" s="457"/>
      <c r="K46" s="445"/>
      <c r="L46" s="446"/>
      <c r="M46" s="449"/>
      <c r="N46" s="452"/>
      <c r="O46" s="175"/>
    </row>
    <row r="47" spans="1:15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75"/>
    </row>
    <row r="48" spans="1:14" s="37" customFormat="1" ht="13.5" customHeight="1">
      <c r="A48" s="323" t="s">
        <v>32</v>
      </c>
      <c r="B48" s="323"/>
      <c r="C48" s="323"/>
      <c r="D48" s="32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3" t="s">
        <v>35</v>
      </c>
      <c r="C50" s="323"/>
      <c r="D50" s="323"/>
      <c r="E50" s="324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3" t="s">
        <v>34</v>
      </c>
      <c r="C51" s="323"/>
      <c r="D51" s="32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mergeCells count="100">
    <mergeCell ref="K41:K43"/>
    <mergeCell ref="L41:L43"/>
    <mergeCell ref="I38:I40"/>
    <mergeCell ref="I41:I43"/>
    <mergeCell ref="J38:J40"/>
    <mergeCell ref="J41:J43"/>
    <mergeCell ref="N35:N37"/>
    <mergeCell ref="K38:K40"/>
    <mergeCell ref="L38:L40"/>
    <mergeCell ref="M38:M40"/>
    <mergeCell ref="N38:N40"/>
    <mergeCell ref="K35:K37"/>
    <mergeCell ref="L35:L37"/>
    <mergeCell ref="M35:M37"/>
    <mergeCell ref="A41:A43"/>
    <mergeCell ref="E41:E43"/>
    <mergeCell ref="F41:F43"/>
    <mergeCell ref="A44:A46"/>
    <mergeCell ref="E44:E46"/>
    <mergeCell ref="F44:F46"/>
    <mergeCell ref="A23:A25"/>
    <mergeCell ref="E23:E25"/>
    <mergeCell ref="F23:F25"/>
    <mergeCell ref="A26:A28"/>
    <mergeCell ref="E26:E28"/>
    <mergeCell ref="F26:F28"/>
    <mergeCell ref="A29:A31"/>
    <mergeCell ref="A32:A34"/>
    <mergeCell ref="B51:D51"/>
    <mergeCell ref="E29:E31"/>
    <mergeCell ref="E32:E34"/>
    <mergeCell ref="A35:A37"/>
    <mergeCell ref="E35:E37"/>
    <mergeCell ref="B50:E50"/>
    <mergeCell ref="A38:A40"/>
    <mergeCell ref="E38:E40"/>
    <mergeCell ref="A6:N7"/>
    <mergeCell ref="A8:A10"/>
    <mergeCell ref="B8:D8"/>
    <mergeCell ref="E8:F8"/>
    <mergeCell ref="G8:N8"/>
    <mergeCell ref="D9:D10"/>
    <mergeCell ref="E9:E10"/>
    <mergeCell ref="G9:H9"/>
    <mergeCell ref="K9:L9"/>
    <mergeCell ref="F9:F10"/>
    <mergeCell ref="M9:N9"/>
    <mergeCell ref="A48:D48"/>
    <mergeCell ref="F14:F16"/>
    <mergeCell ref="F29:F31"/>
    <mergeCell ref="I11:I13"/>
    <mergeCell ref="J11:J13"/>
    <mergeCell ref="I14:I16"/>
    <mergeCell ref="J14:J16"/>
    <mergeCell ref="A14:A16"/>
    <mergeCell ref="A11:A13"/>
    <mergeCell ref="E11:E13"/>
    <mergeCell ref="F11:F13"/>
    <mergeCell ref="E14:E16"/>
    <mergeCell ref="A17:A19"/>
    <mergeCell ref="E17:E19"/>
    <mergeCell ref="F17:F19"/>
    <mergeCell ref="A20:A22"/>
    <mergeCell ref="E20:E22"/>
    <mergeCell ref="F20:F22"/>
    <mergeCell ref="N32:N34"/>
    <mergeCell ref="G32:G34"/>
    <mergeCell ref="H32:H34"/>
    <mergeCell ref="I32:I34"/>
    <mergeCell ref="J32:J34"/>
    <mergeCell ref="K32:K34"/>
    <mergeCell ref="L32:L34"/>
    <mergeCell ref="M41:M43"/>
    <mergeCell ref="N41:N43"/>
    <mergeCell ref="B9:C10"/>
    <mergeCell ref="G44:G46"/>
    <mergeCell ref="H44:H46"/>
    <mergeCell ref="I44:I46"/>
    <mergeCell ref="G41:G43"/>
    <mergeCell ref="H41:H43"/>
    <mergeCell ref="I9:J9"/>
    <mergeCell ref="M32:M34"/>
    <mergeCell ref="F38:F40"/>
    <mergeCell ref="J44:J46"/>
    <mergeCell ref="G38:G40"/>
    <mergeCell ref="H38:H40"/>
    <mergeCell ref="I17:I19"/>
    <mergeCell ref="J17:J19"/>
    <mergeCell ref="F32:F34"/>
    <mergeCell ref="F35:F37"/>
    <mergeCell ref="G35:G37"/>
    <mergeCell ref="H35:H37"/>
    <mergeCell ref="I35:I37"/>
    <mergeCell ref="J35:J37"/>
    <mergeCell ref="I20:I22"/>
    <mergeCell ref="J20:J22"/>
    <mergeCell ref="K44:K46"/>
    <mergeCell ref="L44:L46"/>
    <mergeCell ref="M44:M46"/>
    <mergeCell ref="N44:N46"/>
  </mergeCells>
  <printOptions/>
  <pageMargins left="0.21" right="0.2" top="0.37" bottom="0.39" header="0.5" footer="0.3"/>
  <pageSetup horizontalDpi="600" verticalDpi="600" orientation="landscape" paperSize="9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C15" sqref="C15"/>
    </sheetView>
  </sheetViews>
  <sheetFormatPr defaultColWidth="9.140625" defaultRowHeight="12.75"/>
  <cols>
    <col min="1" max="1" width="16.8515625" style="0" customWidth="1"/>
    <col min="2" max="2" width="8.00390625" style="0" customWidth="1"/>
    <col min="3" max="3" width="12.57421875" style="0" customWidth="1"/>
    <col min="4" max="4" width="8.00390625" style="0" customWidth="1"/>
    <col min="5" max="5" width="13.00390625" style="0" customWidth="1"/>
    <col min="6" max="6" width="7.140625" style="0" customWidth="1"/>
    <col min="8" max="8" width="17.140625" style="0" customWidth="1"/>
    <col min="9" max="9" width="11.57421875" style="0" customWidth="1"/>
    <col min="10" max="10" width="6.57421875" style="0" customWidth="1"/>
    <col min="11" max="11" width="12.28125" style="0" customWidth="1"/>
    <col min="12" max="12" width="5.421875" style="0" customWidth="1"/>
    <col min="13" max="13" width="11.710937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45</v>
      </c>
      <c r="C1" s="27"/>
      <c r="D1" s="27"/>
      <c r="E1" s="27"/>
      <c r="F1" s="27">
        <v>50608</v>
      </c>
      <c r="G1" s="28"/>
      <c r="H1" s="28"/>
      <c r="I1" s="434" t="s">
        <v>29</v>
      </c>
      <c r="J1" s="434"/>
      <c r="K1" s="434"/>
      <c r="L1" s="28"/>
      <c r="M1" s="28"/>
      <c r="N1" s="28"/>
    </row>
    <row r="2" spans="1:14" s="34" customFormat="1" ht="15">
      <c r="A2" s="27" t="s">
        <v>1</v>
      </c>
      <c r="B2" s="27" t="s">
        <v>57</v>
      </c>
      <c r="C2" s="27"/>
      <c r="D2" s="27"/>
      <c r="E2" s="27"/>
      <c r="F2" s="27"/>
      <c r="G2" s="28"/>
      <c r="H2" s="28"/>
      <c r="I2" s="434" t="s">
        <v>2</v>
      </c>
      <c r="J2" s="434"/>
      <c r="K2" s="434"/>
      <c r="L2" s="28">
        <v>1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7"/>
      <c r="E3" s="27"/>
      <c r="F3" s="27"/>
      <c r="G3" s="28"/>
      <c r="H3" s="28"/>
      <c r="I3" s="434" t="s">
        <v>3</v>
      </c>
      <c r="J3" s="434"/>
      <c r="K3" s="434"/>
      <c r="L3" s="28">
        <v>1</v>
      </c>
      <c r="M3" s="28"/>
      <c r="N3" s="28"/>
    </row>
    <row r="4" spans="1:14" s="34" customFormat="1" ht="15">
      <c r="A4" s="27" t="s">
        <v>4</v>
      </c>
      <c r="B4" s="27">
        <v>23</v>
      </c>
      <c r="C4" s="27"/>
      <c r="D4" s="27"/>
      <c r="E4" s="27"/>
      <c r="F4" s="27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25" t="s">
        <v>5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9"/>
    </row>
    <row r="7" spans="1:14" ht="13.5" thickBot="1">
      <c r="A7" s="300"/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2"/>
    </row>
    <row r="8" spans="1:14" ht="16.5" thickBot="1" thickTop="1">
      <c r="A8" s="307" t="s">
        <v>6</v>
      </c>
      <c r="B8" s="317" t="s">
        <v>7</v>
      </c>
      <c r="C8" s="318"/>
      <c r="D8" s="319"/>
      <c r="E8" s="317" t="s">
        <v>11</v>
      </c>
      <c r="F8" s="319"/>
      <c r="G8" s="303" t="s">
        <v>15</v>
      </c>
      <c r="H8" s="304"/>
      <c r="I8" s="304"/>
      <c r="J8" s="304"/>
      <c r="K8" s="304"/>
      <c r="L8" s="304"/>
      <c r="M8" s="304"/>
      <c r="N8" s="305"/>
    </row>
    <row r="9" spans="1:14" ht="13.5" thickTop="1">
      <c r="A9" s="308"/>
      <c r="B9" s="326" t="s">
        <v>8</v>
      </c>
      <c r="C9" s="327"/>
      <c r="D9" s="322" t="s">
        <v>9</v>
      </c>
      <c r="E9" s="310" t="s">
        <v>10</v>
      </c>
      <c r="F9" s="322" t="s">
        <v>9</v>
      </c>
      <c r="G9" s="312" t="s">
        <v>27</v>
      </c>
      <c r="H9" s="313"/>
      <c r="I9" s="312" t="s">
        <v>28</v>
      </c>
      <c r="J9" s="313"/>
      <c r="K9" s="312" t="s">
        <v>13</v>
      </c>
      <c r="L9" s="313"/>
      <c r="M9" s="312" t="s">
        <v>14</v>
      </c>
      <c r="N9" s="313"/>
    </row>
    <row r="10" spans="1:14" ht="15" thickBot="1">
      <c r="A10" s="309"/>
      <c r="B10" s="396"/>
      <c r="C10" s="335"/>
      <c r="D10" s="331"/>
      <c r="E10" s="311"/>
      <c r="F10" s="331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35" t="s">
        <v>16</v>
      </c>
      <c r="B11" s="97" t="s">
        <v>95</v>
      </c>
      <c r="C11" s="87">
        <v>2202</v>
      </c>
      <c r="D11" s="244">
        <f>(4.98+2.745+0.093)*1.075</f>
        <v>8.40435</v>
      </c>
      <c r="E11" s="310">
        <v>15</v>
      </c>
      <c r="F11" s="322">
        <v>25.76</v>
      </c>
      <c r="G11" s="320">
        <f>45.5*84</f>
        <v>3822</v>
      </c>
      <c r="H11" s="438">
        <v>13.65</v>
      </c>
      <c r="I11" s="7"/>
      <c r="J11" s="8"/>
      <c r="K11" s="7"/>
      <c r="L11" s="8"/>
      <c r="M11" s="7"/>
      <c r="N11" s="8"/>
    </row>
    <row r="12" spans="1:14" ht="15" customHeight="1" thickBot="1">
      <c r="A12" s="422"/>
      <c r="B12" s="99" t="s">
        <v>114</v>
      </c>
      <c r="C12" s="111">
        <v>17.25</v>
      </c>
      <c r="D12" s="247">
        <f>(46.514*1.075)</f>
        <v>50.00255</v>
      </c>
      <c r="E12" s="424"/>
      <c r="F12" s="314"/>
      <c r="G12" s="315"/>
      <c r="H12" s="439"/>
      <c r="I12" s="7"/>
      <c r="J12" s="8"/>
      <c r="K12" s="7"/>
      <c r="L12" s="8"/>
      <c r="M12" s="7"/>
      <c r="N12" s="8"/>
    </row>
    <row r="13" spans="1:14" ht="15" customHeight="1" thickTop="1">
      <c r="A13" s="410" t="s">
        <v>17</v>
      </c>
      <c r="B13" s="101" t="s">
        <v>95</v>
      </c>
      <c r="C13" s="215"/>
      <c r="D13" s="6"/>
      <c r="E13" s="415"/>
      <c r="F13" s="425"/>
      <c r="G13" s="336"/>
      <c r="H13" s="438"/>
      <c r="I13" s="14"/>
      <c r="J13" s="15"/>
      <c r="K13" s="14"/>
      <c r="L13" s="15"/>
      <c r="M13" s="14"/>
      <c r="N13" s="15"/>
    </row>
    <row r="14" spans="1:14" ht="13.5" thickBot="1">
      <c r="A14" s="422"/>
      <c r="B14" s="101" t="s">
        <v>96</v>
      </c>
      <c r="C14" s="109"/>
      <c r="D14" s="8"/>
      <c r="E14" s="424"/>
      <c r="F14" s="426"/>
      <c r="G14" s="315"/>
      <c r="H14" s="439"/>
      <c r="I14" s="21"/>
      <c r="J14" s="22"/>
      <c r="K14" s="21"/>
      <c r="L14" s="22"/>
      <c r="M14" s="21"/>
      <c r="N14" s="22"/>
    </row>
    <row r="15" spans="1:14" ht="15" customHeight="1" thickTop="1">
      <c r="A15" s="410" t="s">
        <v>18</v>
      </c>
      <c r="B15" s="103" t="s">
        <v>95</v>
      </c>
      <c r="C15" s="215"/>
      <c r="D15" s="6"/>
      <c r="E15" s="415"/>
      <c r="F15" s="425"/>
      <c r="G15" s="336"/>
      <c r="H15" s="438"/>
      <c r="I15" s="14"/>
      <c r="J15" s="15"/>
      <c r="K15" s="14"/>
      <c r="L15" s="15"/>
      <c r="M15" s="14"/>
      <c r="N15" s="15"/>
    </row>
    <row r="16" spans="1:14" ht="13.5" thickBot="1">
      <c r="A16" s="422"/>
      <c r="B16" s="99" t="s">
        <v>96</v>
      </c>
      <c r="C16" s="109"/>
      <c r="D16" s="8"/>
      <c r="E16" s="424"/>
      <c r="F16" s="426"/>
      <c r="G16" s="315"/>
      <c r="H16" s="439"/>
      <c r="I16" s="21"/>
      <c r="J16" s="22"/>
      <c r="K16" s="21"/>
      <c r="L16" s="22"/>
      <c r="M16" s="21"/>
      <c r="N16" s="22"/>
    </row>
    <row r="17" spans="1:14" ht="13.5" thickTop="1">
      <c r="A17" s="410" t="s">
        <v>19</v>
      </c>
      <c r="B17" s="103" t="s">
        <v>95</v>
      </c>
      <c r="C17" s="110"/>
      <c r="D17" s="233"/>
      <c r="E17" s="415"/>
      <c r="F17" s="425"/>
      <c r="G17" s="336"/>
      <c r="H17" s="438"/>
      <c r="I17" s="14"/>
      <c r="J17" s="15"/>
      <c r="K17" s="14"/>
      <c r="L17" s="15"/>
      <c r="M17" s="14"/>
      <c r="N17" s="15"/>
    </row>
    <row r="18" spans="1:14" ht="13.5" thickBot="1">
      <c r="A18" s="422"/>
      <c r="B18" s="99" t="s">
        <v>96</v>
      </c>
      <c r="C18" s="109"/>
      <c r="D18" s="234"/>
      <c r="E18" s="424"/>
      <c r="F18" s="426"/>
      <c r="G18" s="315"/>
      <c r="H18" s="439"/>
      <c r="I18" s="21"/>
      <c r="J18" s="22"/>
      <c r="K18" s="21"/>
      <c r="L18" s="22"/>
      <c r="M18" s="21"/>
      <c r="N18" s="22"/>
    </row>
    <row r="19" spans="1:14" ht="13.5" thickTop="1">
      <c r="A19" s="410" t="s">
        <v>20</v>
      </c>
      <c r="B19" s="103" t="s">
        <v>95</v>
      </c>
      <c r="C19" s="215"/>
      <c r="D19" s="233"/>
      <c r="E19" s="415"/>
      <c r="F19" s="425"/>
      <c r="G19" s="336"/>
      <c r="H19" s="438"/>
      <c r="I19" s="14"/>
      <c r="J19" s="15"/>
      <c r="K19" s="14"/>
      <c r="L19" s="15"/>
      <c r="M19" s="14"/>
      <c r="N19" s="15"/>
    </row>
    <row r="20" spans="1:14" ht="13.5" thickBot="1">
      <c r="A20" s="422"/>
      <c r="B20" s="99" t="s">
        <v>96</v>
      </c>
      <c r="C20" s="109"/>
      <c r="D20" s="234"/>
      <c r="E20" s="424"/>
      <c r="F20" s="426"/>
      <c r="G20" s="315"/>
      <c r="H20" s="439"/>
      <c r="I20" s="21"/>
      <c r="J20" s="22"/>
      <c r="K20" s="21"/>
      <c r="L20" s="22"/>
      <c r="M20" s="21"/>
      <c r="N20" s="22"/>
    </row>
    <row r="21" spans="1:14" ht="13.5" thickTop="1">
      <c r="A21" s="410" t="s">
        <v>69</v>
      </c>
      <c r="B21" s="103" t="s">
        <v>95</v>
      </c>
      <c r="C21" s="110"/>
      <c r="D21" s="233"/>
      <c r="E21" s="415"/>
      <c r="F21" s="425"/>
      <c r="G21" s="336"/>
      <c r="H21" s="438"/>
      <c r="I21" s="14"/>
      <c r="J21" s="15"/>
      <c r="K21" s="14"/>
      <c r="L21" s="15"/>
      <c r="M21" s="14"/>
      <c r="N21" s="15"/>
    </row>
    <row r="22" spans="1:14" ht="13.5" thickBot="1">
      <c r="A22" s="422"/>
      <c r="B22" s="99" t="s">
        <v>96</v>
      </c>
      <c r="C22" s="109"/>
      <c r="D22" s="234"/>
      <c r="E22" s="424"/>
      <c r="F22" s="426"/>
      <c r="G22" s="315"/>
      <c r="H22" s="439"/>
      <c r="I22" s="21"/>
      <c r="J22" s="22"/>
      <c r="K22" s="21"/>
      <c r="L22" s="22"/>
      <c r="M22" s="21"/>
      <c r="N22" s="22"/>
    </row>
    <row r="23" spans="1:14" ht="13.5" thickTop="1">
      <c r="A23" s="410" t="s">
        <v>70</v>
      </c>
      <c r="B23" s="103" t="s">
        <v>95</v>
      </c>
      <c r="C23" s="110"/>
      <c r="D23" s="233"/>
      <c r="E23" s="415"/>
      <c r="F23" s="425"/>
      <c r="G23" s="336"/>
      <c r="H23" s="438"/>
      <c r="I23" s="14"/>
      <c r="J23" s="15"/>
      <c r="K23" s="14"/>
      <c r="L23" s="15"/>
      <c r="M23" s="14"/>
      <c r="N23" s="15"/>
    </row>
    <row r="24" spans="1:14" ht="12.75">
      <c r="A24" s="422"/>
      <c r="B24" s="99" t="s">
        <v>96</v>
      </c>
      <c r="C24" s="109"/>
      <c r="D24" s="234"/>
      <c r="E24" s="424"/>
      <c r="F24" s="426"/>
      <c r="G24" s="315"/>
      <c r="H24" s="439"/>
      <c r="I24" s="21"/>
      <c r="J24" s="22"/>
      <c r="K24" s="21"/>
      <c r="L24" s="22"/>
      <c r="M24" s="21"/>
      <c r="N24" s="22"/>
    </row>
    <row r="25" spans="1:14" ht="12.75">
      <c r="A25" s="410" t="s">
        <v>22</v>
      </c>
      <c r="B25" s="103" t="s">
        <v>95</v>
      </c>
      <c r="C25" s="110"/>
      <c r="D25" s="244"/>
      <c r="E25" s="415"/>
      <c r="F25" s="425"/>
      <c r="G25" s="336"/>
      <c r="H25" s="330"/>
      <c r="I25" s="21"/>
      <c r="J25" s="22"/>
      <c r="K25" s="21"/>
      <c r="L25" s="22"/>
      <c r="M25" s="21"/>
      <c r="N25" s="22"/>
    </row>
    <row r="26" spans="1:14" ht="12.75">
      <c r="A26" s="422"/>
      <c r="B26" s="99" t="s">
        <v>96</v>
      </c>
      <c r="C26" s="109"/>
      <c r="D26" s="247"/>
      <c r="E26" s="424"/>
      <c r="F26" s="426"/>
      <c r="G26" s="315"/>
      <c r="H26" s="314"/>
      <c r="I26" s="4"/>
      <c r="J26" s="5"/>
      <c r="K26" s="4"/>
      <c r="L26" s="5"/>
      <c r="M26" s="4"/>
      <c r="N26" s="5"/>
    </row>
    <row r="27" spans="1:14" ht="12.75">
      <c r="A27" s="410" t="s">
        <v>23</v>
      </c>
      <c r="B27" s="103" t="s">
        <v>95</v>
      </c>
      <c r="C27" s="110"/>
      <c r="D27" s="244"/>
      <c r="E27" s="415"/>
      <c r="F27" s="425"/>
      <c r="G27" s="336"/>
      <c r="H27" s="330"/>
      <c r="I27" s="4"/>
      <c r="J27" s="5"/>
      <c r="K27" s="4"/>
      <c r="L27" s="5"/>
      <c r="M27" s="4"/>
      <c r="N27" s="5"/>
    </row>
    <row r="28" spans="1:14" ht="12.75">
      <c r="A28" s="422"/>
      <c r="B28" s="99" t="s">
        <v>96</v>
      </c>
      <c r="C28" s="109"/>
      <c r="D28" s="247"/>
      <c r="E28" s="424"/>
      <c r="F28" s="426"/>
      <c r="G28" s="315"/>
      <c r="H28" s="314"/>
      <c r="I28" s="4"/>
      <c r="J28" s="5"/>
      <c r="K28" s="4"/>
      <c r="L28" s="5"/>
      <c r="M28" s="4"/>
      <c r="N28" s="5"/>
    </row>
    <row r="29" spans="1:14" ht="12.75">
      <c r="A29" s="410" t="s">
        <v>24</v>
      </c>
      <c r="B29" s="103" t="s">
        <v>95</v>
      </c>
      <c r="C29" s="110"/>
      <c r="D29" s="244"/>
      <c r="E29" s="415"/>
      <c r="F29" s="425"/>
      <c r="G29" s="336"/>
      <c r="H29" s="330"/>
      <c r="I29" s="4"/>
      <c r="J29" s="5"/>
      <c r="K29" s="4"/>
      <c r="L29" s="5"/>
      <c r="M29" s="4"/>
      <c r="N29" s="5"/>
    </row>
    <row r="30" spans="1:14" ht="12.75">
      <c r="A30" s="422"/>
      <c r="B30" s="99" t="s">
        <v>96</v>
      </c>
      <c r="C30" s="109"/>
      <c r="D30" s="247"/>
      <c r="E30" s="424"/>
      <c r="F30" s="426"/>
      <c r="G30" s="315"/>
      <c r="H30" s="314"/>
      <c r="I30" s="4"/>
      <c r="J30" s="5"/>
      <c r="K30" s="4"/>
      <c r="L30" s="5"/>
      <c r="M30" s="4"/>
      <c r="N30" s="5"/>
    </row>
    <row r="31" spans="1:14" ht="12.75">
      <c r="A31" s="410" t="s">
        <v>25</v>
      </c>
      <c r="B31" s="103" t="s">
        <v>95</v>
      </c>
      <c r="C31" s="110"/>
      <c r="D31" s="244"/>
      <c r="E31" s="415"/>
      <c r="F31" s="425"/>
      <c r="G31" s="336"/>
      <c r="H31" s="330"/>
      <c r="I31" s="4"/>
      <c r="J31" s="5"/>
      <c r="K31" s="4"/>
      <c r="L31" s="5"/>
      <c r="M31" s="4"/>
      <c r="N31" s="5"/>
    </row>
    <row r="32" spans="1:14" ht="12.75">
      <c r="A32" s="422"/>
      <c r="B32" s="99" t="s">
        <v>96</v>
      </c>
      <c r="C32" s="109"/>
      <c r="D32" s="247"/>
      <c r="E32" s="424"/>
      <c r="F32" s="426"/>
      <c r="G32" s="315"/>
      <c r="H32" s="314"/>
      <c r="I32" s="4"/>
      <c r="J32" s="5"/>
      <c r="K32" s="4"/>
      <c r="L32" s="5"/>
      <c r="M32" s="4"/>
      <c r="N32" s="5"/>
    </row>
    <row r="33" spans="1:14" ht="12.75">
      <c r="A33" s="410" t="s">
        <v>26</v>
      </c>
      <c r="B33" s="103" t="s">
        <v>95</v>
      </c>
      <c r="C33" s="110"/>
      <c r="D33" s="244"/>
      <c r="E33" s="415"/>
      <c r="F33" s="425"/>
      <c r="G33" s="336"/>
      <c r="H33" s="330"/>
      <c r="I33" s="14"/>
      <c r="J33" s="15"/>
      <c r="K33" s="14"/>
      <c r="L33" s="15"/>
      <c r="M33" s="14"/>
      <c r="N33" s="15"/>
    </row>
    <row r="34" spans="1:14" ht="13.5" thickBot="1">
      <c r="A34" s="442"/>
      <c r="B34" s="105" t="s">
        <v>96</v>
      </c>
      <c r="C34" s="109"/>
      <c r="D34" s="247"/>
      <c r="E34" s="311"/>
      <c r="F34" s="476"/>
      <c r="G34" s="337"/>
      <c r="H34" s="331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23" t="s">
        <v>32</v>
      </c>
      <c r="B36" s="323"/>
      <c r="C36" s="323"/>
      <c r="D36" s="324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23" t="s">
        <v>35</v>
      </c>
      <c r="C38" s="323"/>
      <c r="D38" s="323"/>
      <c r="E38" s="324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23" t="s">
        <v>34</v>
      </c>
      <c r="C39" s="323"/>
      <c r="D39" s="32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7" customFormat="1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mergeCells count="79">
    <mergeCell ref="E27:E28"/>
    <mergeCell ref="H29:H30"/>
    <mergeCell ref="A29:A30"/>
    <mergeCell ref="E29:E30"/>
    <mergeCell ref="F29:F30"/>
    <mergeCell ref="G29:G30"/>
    <mergeCell ref="H21:H22"/>
    <mergeCell ref="A21:A22"/>
    <mergeCell ref="E21:E22"/>
    <mergeCell ref="F21:F22"/>
    <mergeCell ref="G21:G22"/>
    <mergeCell ref="H19:H20"/>
    <mergeCell ref="A19:A20"/>
    <mergeCell ref="E19:E20"/>
    <mergeCell ref="F19:F20"/>
    <mergeCell ref="G19:G20"/>
    <mergeCell ref="A17:A18"/>
    <mergeCell ref="E17:E18"/>
    <mergeCell ref="F17:F18"/>
    <mergeCell ref="G17:G18"/>
    <mergeCell ref="B38:E38"/>
    <mergeCell ref="B39:D39"/>
    <mergeCell ref="A11:A12"/>
    <mergeCell ref="I9:J9"/>
    <mergeCell ref="E9:E10"/>
    <mergeCell ref="F9:F10"/>
    <mergeCell ref="G9:H9"/>
    <mergeCell ref="A13:A14"/>
    <mergeCell ref="F13:F14"/>
    <mergeCell ref="E13:E14"/>
    <mergeCell ref="M9:N9"/>
    <mergeCell ref="A36:D36"/>
    <mergeCell ref="A6:N7"/>
    <mergeCell ref="A8:A10"/>
    <mergeCell ref="B8:D8"/>
    <mergeCell ref="E8:F8"/>
    <mergeCell ref="G8:N8"/>
    <mergeCell ref="D9:D10"/>
    <mergeCell ref="E11:E12"/>
    <mergeCell ref="H17:H18"/>
    <mergeCell ref="F11:F12"/>
    <mergeCell ref="G11:G12"/>
    <mergeCell ref="H11:H12"/>
    <mergeCell ref="H13:H14"/>
    <mergeCell ref="G13:G14"/>
    <mergeCell ref="I1:K1"/>
    <mergeCell ref="I2:K2"/>
    <mergeCell ref="I3:K3"/>
    <mergeCell ref="K9:L9"/>
    <mergeCell ref="H15:H16"/>
    <mergeCell ref="A15:A16"/>
    <mergeCell ref="E15:E16"/>
    <mergeCell ref="F15:F16"/>
    <mergeCell ref="G15:G16"/>
    <mergeCell ref="H23:H24"/>
    <mergeCell ref="A23:A24"/>
    <mergeCell ref="E23:E24"/>
    <mergeCell ref="F23:F24"/>
    <mergeCell ref="G23:G24"/>
    <mergeCell ref="G31:G32"/>
    <mergeCell ref="A25:A26"/>
    <mergeCell ref="G25:G26"/>
    <mergeCell ref="H25:H26"/>
    <mergeCell ref="E25:E26"/>
    <mergeCell ref="F25:F26"/>
    <mergeCell ref="A27:A28"/>
    <mergeCell ref="F27:F28"/>
    <mergeCell ref="G27:G28"/>
    <mergeCell ref="H27:H28"/>
    <mergeCell ref="B9:C10"/>
    <mergeCell ref="H33:H34"/>
    <mergeCell ref="A33:A34"/>
    <mergeCell ref="E33:E34"/>
    <mergeCell ref="F33:F34"/>
    <mergeCell ref="G33:G34"/>
    <mergeCell ref="H31:H32"/>
    <mergeCell ref="A31:A32"/>
    <mergeCell ref="E31:E32"/>
    <mergeCell ref="F31:F32"/>
  </mergeCells>
  <printOptions/>
  <pageMargins left="0.2" right="0.2" top="0.41" bottom="0.5" header="0.5" footer="0.29"/>
  <pageSetup horizontalDpi="600" verticalDpi="600" orientation="landscape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">
      <selection activeCell="D11" sqref="D11:D14"/>
    </sheetView>
  </sheetViews>
  <sheetFormatPr defaultColWidth="9.140625" defaultRowHeight="12.75"/>
  <cols>
    <col min="1" max="1" width="20.00390625" style="0" customWidth="1"/>
    <col min="2" max="2" width="8.00390625" style="0" customWidth="1"/>
    <col min="3" max="3" width="12.00390625" style="0" customWidth="1"/>
    <col min="4" max="4" width="6.57421875" style="0" customWidth="1"/>
    <col min="5" max="5" width="12.421875" style="0" customWidth="1"/>
    <col min="6" max="6" width="5.7109375" style="0" customWidth="1"/>
    <col min="7" max="7" width="16.28125" style="0" customWidth="1"/>
    <col min="8" max="8" width="7.421875" style="0" customWidth="1"/>
    <col min="9" max="9" width="12.140625" style="0" customWidth="1"/>
    <col min="10" max="10" width="5.57421875" style="0" customWidth="1"/>
    <col min="11" max="11" width="12.57421875" style="0" customWidth="1"/>
    <col min="12" max="12" width="6.140625" style="0" customWidth="1"/>
    <col min="13" max="13" width="11.57421875" style="0" customWidth="1"/>
    <col min="14" max="14" width="7.421875" style="0" customWidth="1"/>
  </cols>
  <sheetData>
    <row r="1" spans="1:14" s="34" customFormat="1" ht="15">
      <c r="A1" s="29" t="s">
        <v>41</v>
      </c>
      <c r="B1" s="27" t="s">
        <v>39</v>
      </c>
      <c r="C1" s="27"/>
      <c r="E1" s="28">
        <v>50735</v>
      </c>
      <c r="F1" s="28"/>
      <c r="G1" s="28"/>
      <c r="H1" s="28"/>
      <c r="I1" s="434" t="s">
        <v>29</v>
      </c>
      <c r="J1" s="434"/>
      <c r="K1" s="434"/>
      <c r="L1" s="38">
        <v>1035</v>
      </c>
      <c r="M1" s="28"/>
      <c r="N1" s="28"/>
    </row>
    <row r="2" spans="1:14" s="34" customFormat="1" ht="15">
      <c r="A2" s="27" t="s">
        <v>1</v>
      </c>
      <c r="B2" s="27" t="s">
        <v>54</v>
      </c>
      <c r="C2" s="27"/>
      <c r="D2" s="28"/>
      <c r="E2" s="28">
        <v>51975</v>
      </c>
      <c r="F2" s="28"/>
      <c r="G2" s="28"/>
      <c r="H2" s="28"/>
      <c r="I2" s="434" t="s">
        <v>2</v>
      </c>
      <c r="J2" s="434"/>
      <c r="K2" s="434"/>
      <c r="L2" s="28" t="s">
        <v>49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34" t="s">
        <v>3</v>
      </c>
      <c r="J3" s="434"/>
      <c r="K3" s="434"/>
      <c r="L3" s="28">
        <v>5</v>
      </c>
      <c r="M3" s="28"/>
      <c r="N3" s="28"/>
    </row>
    <row r="4" spans="1:14" s="34" customFormat="1" ht="15">
      <c r="A4" s="27" t="s">
        <v>4</v>
      </c>
      <c r="B4" s="28" t="s">
        <v>49</v>
      </c>
      <c r="C4" s="28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62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25" t="s">
        <v>5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9"/>
    </row>
    <row r="7" spans="1:14" ht="13.5" thickBot="1">
      <c r="A7" s="300"/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2"/>
    </row>
    <row r="8" spans="1:14" ht="16.5" thickBot="1" thickTop="1">
      <c r="A8" s="307" t="s">
        <v>6</v>
      </c>
      <c r="B8" s="317" t="s">
        <v>7</v>
      </c>
      <c r="C8" s="318"/>
      <c r="D8" s="319"/>
      <c r="E8" s="317" t="s">
        <v>11</v>
      </c>
      <c r="F8" s="319"/>
      <c r="G8" s="303" t="s">
        <v>15</v>
      </c>
      <c r="H8" s="304"/>
      <c r="I8" s="304"/>
      <c r="J8" s="304"/>
      <c r="K8" s="304"/>
      <c r="L8" s="304"/>
      <c r="M8" s="304"/>
      <c r="N8" s="305"/>
    </row>
    <row r="9" spans="1:14" ht="13.5" thickTop="1">
      <c r="A9" s="308"/>
      <c r="B9" s="326" t="s">
        <v>8</v>
      </c>
      <c r="C9" s="327"/>
      <c r="D9" s="322" t="s">
        <v>9</v>
      </c>
      <c r="E9" s="310" t="s">
        <v>10</v>
      </c>
      <c r="F9" s="322" t="s">
        <v>9</v>
      </c>
      <c r="G9" s="440" t="s">
        <v>27</v>
      </c>
      <c r="H9" s="441"/>
      <c r="I9" s="312" t="s">
        <v>28</v>
      </c>
      <c r="J9" s="313"/>
      <c r="K9" s="312" t="s">
        <v>13</v>
      </c>
      <c r="L9" s="313"/>
      <c r="M9" s="312" t="s">
        <v>14</v>
      </c>
      <c r="N9" s="313"/>
    </row>
    <row r="10" spans="1:14" ht="15" thickBot="1">
      <c r="A10" s="308"/>
      <c r="B10" s="328"/>
      <c r="C10" s="329"/>
      <c r="D10" s="306"/>
      <c r="E10" s="311"/>
      <c r="F10" s="331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6.5" customHeight="1" thickTop="1">
      <c r="A11" s="469" t="s">
        <v>16</v>
      </c>
      <c r="B11" s="142" t="s">
        <v>95</v>
      </c>
      <c r="C11" s="160">
        <v>18840</v>
      </c>
      <c r="D11" s="156">
        <f>(5.48+2.233+0.093)*1.075</f>
        <v>8.39145</v>
      </c>
      <c r="E11" s="327">
        <f>163+109</f>
        <v>272</v>
      </c>
      <c r="F11" s="322">
        <v>25.76</v>
      </c>
      <c r="G11" s="320">
        <f>265.8*84</f>
        <v>22327.2</v>
      </c>
      <c r="H11" s="330">
        <v>12.33</v>
      </c>
      <c r="I11" s="7"/>
      <c r="J11" s="8"/>
      <c r="K11" s="7"/>
      <c r="L11" s="8"/>
      <c r="M11" s="7"/>
      <c r="N11" s="8"/>
    </row>
    <row r="12" spans="1:14" ht="16.5" customHeight="1">
      <c r="A12" s="478"/>
      <c r="B12" s="143" t="s">
        <v>96</v>
      </c>
      <c r="C12" s="79">
        <v>8460</v>
      </c>
      <c r="D12" s="157">
        <f>(3.49+0.744+0.093)*1.075</f>
        <v>4.6515249999999995</v>
      </c>
      <c r="E12" s="329"/>
      <c r="F12" s="306"/>
      <c r="G12" s="414"/>
      <c r="H12" s="306"/>
      <c r="I12" s="7"/>
      <c r="J12" s="8"/>
      <c r="K12" s="7"/>
      <c r="L12" s="8"/>
      <c r="M12" s="7"/>
      <c r="N12" s="8"/>
    </row>
    <row r="13" spans="1:14" ht="16.5" customHeight="1">
      <c r="A13" s="478"/>
      <c r="B13" s="143" t="s">
        <v>114</v>
      </c>
      <c r="C13" s="79">
        <v>232</v>
      </c>
      <c r="D13" s="157">
        <f>148.844*1.075</f>
        <v>160.0073</v>
      </c>
      <c r="E13" s="329"/>
      <c r="F13" s="306"/>
      <c r="G13" s="414"/>
      <c r="H13" s="306"/>
      <c r="I13" s="7"/>
      <c r="J13" s="8"/>
      <c r="K13" s="7"/>
      <c r="L13" s="8"/>
      <c r="M13" s="7"/>
      <c r="N13" s="8"/>
    </row>
    <row r="14" spans="1:14" ht="13.5" customHeight="1" thickBot="1">
      <c r="A14" s="471"/>
      <c r="B14" s="144" t="s">
        <v>113</v>
      </c>
      <c r="C14" s="159">
        <v>4320</v>
      </c>
      <c r="D14" s="158">
        <f>1.27*1.075</f>
        <v>1.3652499999999999</v>
      </c>
      <c r="E14" s="316"/>
      <c r="F14" s="314"/>
      <c r="G14" s="315"/>
      <c r="H14" s="314"/>
      <c r="I14" s="7"/>
      <c r="J14" s="8"/>
      <c r="K14" s="7"/>
      <c r="L14" s="8"/>
      <c r="M14" s="7"/>
      <c r="N14" s="8"/>
    </row>
    <row r="15" spans="1:14" ht="12.75">
      <c r="A15" s="422" t="s">
        <v>17</v>
      </c>
      <c r="B15" s="142" t="s">
        <v>95</v>
      </c>
      <c r="C15" s="160"/>
      <c r="D15" s="156"/>
      <c r="E15" s="415"/>
      <c r="F15" s="330"/>
      <c r="G15" s="336"/>
      <c r="H15" s="330"/>
      <c r="I15" s="14"/>
      <c r="J15" s="15"/>
      <c r="K15" s="14"/>
      <c r="L15" s="15"/>
      <c r="M15" s="14"/>
      <c r="N15" s="15"/>
    </row>
    <row r="16" spans="1:14" ht="12.75">
      <c r="A16" s="420"/>
      <c r="B16" s="143" t="s">
        <v>96</v>
      </c>
      <c r="C16" s="79"/>
      <c r="D16" s="157"/>
      <c r="E16" s="416"/>
      <c r="F16" s="306"/>
      <c r="G16" s="414"/>
      <c r="H16" s="306"/>
      <c r="I16" s="7"/>
      <c r="J16" s="8"/>
      <c r="K16" s="7"/>
      <c r="L16" s="8"/>
      <c r="M16" s="7"/>
      <c r="N16" s="8"/>
    </row>
    <row r="17" spans="1:14" ht="12.75">
      <c r="A17" s="420"/>
      <c r="B17" s="143" t="s">
        <v>114</v>
      </c>
      <c r="C17" s="79"/>
      <c r="D17" s="157"/>
      <c r="E17" s="416"/>
      <c r="F17" s="306"/>
      <c r="G17" s="414"/>
      <c r="H17" s="306"/>
      <c r="I17" s="7"/>
      <c r="J17" s="8"/>
      <c r="K17" s="7"/>
      <c r="L17" s="8"/>
      <c r="M17" s="7"/>
      <c r="N17" s="8"/>
    </row>
    <row r="18" spans="1:14" ht="14.25" customHeight="1" thickBot="1">
      <c r="A18" s="420"/>
      <c r="B18" s="144" t="s">
        <v>113</v>
      </c>
      <c r="C18" s="159"/>
      <c r="D18" s="158"/>
      <c r="E18" s="424"/>
      <c r="F18" s="314"/>
      <c r="G18" s="315"/>
      <c r="H18" s="314"/>
      <c r="I18" s="7"/>
      <c r="J18" s="8"/>
      <c r="K18" s="7"/>
      <c r="L18" s="8"/>
      <c r="M18" s="7"/>
      <c r="N18" s="8"/>
    </row>
    <row r="19" spans="1:14" ht="14.25" customHeight="1">
      <c r="A19" s="420" t="s">
        <v>18</v>
      </c>
      <c r="B19" s="142" t="s">
        <v>95</v>
      </c>
      <c r="C19" s="160"/>
      <c r="D19" s="156"/>
      <c r="E19" s="415"/>
      <c r="F19" s="330"/>
      <c r="G19" s="336"/>
      <c r="H19" s="330"/>
      <c r="I19" s="14"/>
      <c r="J19" s="15"/>
      <c r="K19" s="14"/>
      <c r="L19" s="15"/>
      <c r="M19" s="14"/>
      <c r="N19" s="15"/>
    </row>
    <row r="20" spans="1:14" ht="14.25" customHeight="1">
      <c r="A20" s="420"/>
      <c r="B20" s="143" t="s">
        <v>96</v>
      </c>
      <c r="C20" s="79"/>
      <c r="D20" s="157"/>
      <c r="E20" s="416"/>
      <c r="F20" s="306"/>
      <c r="G20" s="414"/>
      <c r="H20" s="306"/>
      <c r="I20" s="7"/>
      <c r="J20" s="8"/>
      <c r="K20" s="7"/>
      <c r="L20" s="8"/>
      <c r="M20" s="7"/>
      <c r="N20" s="8"/>
    </row>
    <row r="21" spans="1:14" ht="14.25" customHeight="1">
      <c r="A21" s="420"/>
      <c r="B21" s="143" t="s">
        <v>114</v>
      </c>
      <c r="C21" s="79"/>
      <c r="D21" s="157"/>
      <c r="E21" s="416"/>
      <c r="F21" s="306"/>
      <c r="G21" s="414"/>
      <c r="H21" s="306"/>
      <c r="I21" s="7"/>
      <c r="J21" s="8"/>
      <c r="K21" s="7"/>
      <c r="L21" s="8"/>
      <c r="M21" s="7"/>
      <c r="N21" s="8"/>
    </row>
    <row r="22" spans="1:14" ht="13.5" thickBot="1">
      <c r="A22" s="420"/>
      <c r="B22" s="144" t="s">
        <v>113</v>
      </c>
      <c r="C22" s="159"/>
      <c r="D22" s="158"/>
      <c r="E22" s="424"/>
      <c r="F22" s="314"/>
      <c r="G22" s="315"/>
      <c r="H22" s="314"/>
      <c r="I22" s="7"/>
      <c r="J22" s="8"/>
      <c r="K22" s="7"/>
      <c r="L22" s="8"/>
      <c r="M22" s="7"/>
      <c r="N22" s="8"/>
    </row>
    <row r="23" spans="1:14" ht="14.25" customHeight="1">
      <c r="A23" s="420" t="s">
        <v>19</v>
      </c>
      <c r="B23" s="142" t="s">
        <v>95</v>
      </c>
      <c r="C23" s="160"/>
      <c r="D23" s="156"/>
      <c r="E23" s="415"/>
      <c r="F23" s="330"/>
      <c r="G23" s="336"/>
      <c r="H23" s="330"/>
      <c r="I23" s="14"/>
      <c r="J23" s="15"/>
      <c r="K23" s="14"/>
      <c r="L23" s="15"/>
      <c r="M23" s="14"/>
      <c r="N23" s="15"/>
    </row>
    <row r="24" spans="1:14" ht="14.25" customHeight="1">
      <c r="A24" s="420"/>
      <c r="B24" s="143" t="s">
        <v>96</v>
      </c>
      <c r="C24" s="79"/>
      <c r="D24" s="157"/>
      <c r="E24" s="416"/>
      <c r="F24" s="306"/>
      <c r="G24" s="414"/>
      <c r="H24" s="306"/>
      <c r="I24" s="14"/>
      <c r="J24" s="8"/>
      <c r="K24" s="7"/>
      <c r="L24" s="8"/>
      <c r="M24" s="7"/>
      <c r="N24" s="8"/>
    </row>
    <row r="25" spans="1:14" ht="14.25" customHeight="1">
      <c r="A25" s="420"/>
      <c r="B25" s="143" t="s">
        <v>114</v>
      </c>
      <c r="C25" s="79"/>
      <c r="D25" s="157"/>
      <c r="E25" s="416"/>
      <c r="F25" s="306"/>
      <c r="G25" s="414"/>
      <c r="H25" s="306"/>
      <c r="I25" s="14"/>
      <c r="J25" s="8"/>
      <c r="K25" s="7"/>
      <c r="L25" s="8"/>
      <c r="M25" s="7"/>
      <c r="N25" s="8"/>
    </row>
    <row r="26" spans="1:14" ht="13.5" thickBot="1">
      <c r="A26" s="420"/>
      <c r="B26" s="144" t="s">
        <v>113</v>
      </c>
      <c r="C26" s="159"/>
      <c r="D26" s="158"/>
      <c r="E26" s="424"/>
      <c r="F26" s="314"/>
      <c r="G26" s="315"/>
      <c r="H26" s="314"/>
      <c r="I26" s="14"/>
      <c r="J26" s="8"/>
      <c r="K26" s="7"/>
      <c r="L26" s="8"/>
      <c r="M26" s="7"/>
      <c r="N26" s="8"/>
    </row>
    <row r="27" spans="1:14" ht="12.75" customHeight="1">
      <c r="A27" s="410" t="s">
        <v>20</v>
      </c>
      <c r="B27" s="142" t="s">
        <v>95</v>
      </c>
      <c r="C27" s="161"/>
      <c r="D27" s="156"/>
      <c r="E27" s="415"/>
      <c r="F27" s="330"/>
      <c r="G27" s="336"/>
      <c r="H27" s="330"/>
      <c r="I27" s="14"/>
      <c r="J27" s="15"/>
      <c r="K27" s="14"/>
      <c r="L27" s="15"/>
      <c r="M27" s="14"/>
      <c r="N27" s="15"/>
    </row>
    <row r="28" spans="1:14" ht="12.75" customHeight="1">
      <c r="A28" s="411"/>
      <c r="B28" s="143" t="s">
        <v>96</v>
      </c>
      <c r="C28" s="162"/>
      <c r="D28" s="157"/>
      <c r="E28" s="416"/>
      <c r="F28" s="306"/>
      <c r="G28" s="414"/>
      <c r="H28" s="306"/>
      <c r="I28" s="7"/>
      <c r="J28" s="8"/>
      <c r="K28" s="7"/>
      <c r="L28" s="8"/>
      <c r="M28" s="7"/>
      <c r="N28" s="8"/>
    </row>
    <row r="29" spans="1:14" ht="12.75" customHeight="1">
      <c r="A29" s="411"/>
      <c r="B29" s="143" t="s">
        <v>114</v>
      </c>
      <c r="C29" s="162"/>
      <c r="D29" s="157"/>
      <c r="E29" s="416"/>
      <c r="F29" s="306"/>
      <c r="G29" s="414"/>
      <c r="H29" s="306"/>
      <c r="I29" s="7"/>
      <c r="J29" s="8"/>
      <c r="K29" s="7"/>
      <c r="L29" s="8"/>
      <c r="M29" s="7"/>
      <c r="N29" s="8"/>
    </row>
    <row r="30" spans="1:14" ht="12.75" customHeight="1" thickBot="1">
      <c r="A30" s="411"/>
      <c r="B30" s="144" t="s">
        <v>113</v>
      </c>
      <c r="C30" s="163"/>
      <c r="D30" s="158"/>
      <c r="E30" s="416"/>
      <c r="F30" s="306"/>
      <c r="G30" s="414"/>
      <c r="H30" s="314"/>
      <c r="I30" s="7"/>
      <c r="J30" s="8"/>
      <c r="K30" s="7"/>
      <c r="L30" s="8"/>
      <c r="M30" s="7"/>
      <c r="N30" s="8"/>
    </row>
    <row r="31" spans="1:14" ht="12.75" customHeight="1">
      <c r="A31" s="410" t="s">
        <v>69</v>
      </c>
      <c r="B31" s="142" t="s">
        <v>95</v>
      </c>
      <c r="C31" s="160"/>
      <c r="D31" s="156"/>
      <c r="E31" s="415"/>
      <c r="F31" s="330"/>
      <c r="G31" s="336"/>
      <c r="H31" s="330"/>
      <c r="I31" s="14"/>
      <c r="J31" s="15"/>
      <c r="K31" s="14"/>
      <c r="L31" s="15"/>
      <c r="M31" s="14"/>
      <c r="N31" s="15"/>
    </row>
    <row r="32" spans="1:14" ht="12.75" customHeight="1">
      <c r="A32" s="411"/>
      <c r="B32" s="143" t="s">
        <v>96</v>
      </c>
      <c r="C32" s="79"/>
      <c r="D32" s="157"/>
      <c r="E32" s="416"/>
      <c r="F32" s="306"/>
      <c r="G32" s="414"/>
      <c r="H32" s="306"/>
      <c r="I32" s="7"/>
      <c r="J32" s="8"/>
      <c r="K32" s="7"/>
      <c r="L32" s="8"/>
      <c r="M32" s="7"/>
      <c r="N32" s="8"/>
    </row>
    <row r="33" spans="1:14" ht="12.75" customHeight="1">
      <c r="A33" s="411"/>
      <c r="B33" s="143" t="s">
        <v>114</v>
      </c>
      <c r="C33" s="79"/>
      <c r="D33" s="157"/>
      <c r="E33" s="416"/>
      <c r="F33" s="306"/>
      <c r="G33" s="414"/>
      <c r="H33" s="306"/>
      <c r="I33" s="7"/>
      <c r="J33" s="8"/>
      <c r="K33" s="7"/>
      <c r="L33" s="8"/>
      <c r="M33" s="7"/>
      <c r="N33" s="8"/>
    </row>
    <row r="34" spans="1:14" ht="12.75" customHeight="1" thickBot="1">
      <c r="A34" s="411"/>
      <c r="B34" s="144" t="s">
        <v>113</v>
      </c>
      <c r="C34" s="159"/>
      <c r="D34" s="158"/>
      <c r="E34" s="416"/>
      <c r="F34" s="306"/>
      <c r="G34" s="414"/>
      <c r="H34" s="314"/>
      <c r="I34" s="7"/>
      <c r="J34" s="8"/>
      <c r="K34" s="7"/>
      <c r="L34" s="8"/>
      <c r="M34" s="7"/>
      <c r="N34" s="8"/>
    </row>
    <row r="35" spans="1:14" ht="15" customHeight="1">
      <c r="A35" s="410" t="s">
        <v>70</v>
      </c>
      <c r="B35" s="142" t="s">
        <v>95</v>
      </c>
      <c r="C35" s="164"/>
      <c r="D35" s="156"/>
      <c r="E35" s="415"/>
      <c r="F35" s="330"/>
      <c r="G35" s="336"/>
      <c r="H35" s="330"/>
      <c r="I35" s="14"/>
      <c r="J35" s="15"/>
      <c r="K35" s="14"/>
      <c r="L35" s="15"/>
      <c r="M35" s="14"/>
      <c r="N35" s="15"/>
    </row>
    <row r="36" spans="1:14" ht="15" customHeight="1">
      <c r="A36" s="411"/>
      <c r="B36" s="143" t="s">
        <v>96</v>
      </c>
      <c r="C36" s="164"/>
      <c r="D36" s="157"/>
      <c r="E36" s="416"/>
      <c r="F36" s="306"/>
      <c r="G36" s="414"/>
      <c r="H36" s="306"/>
      <c r="I36" s="7"/>
      <c r="J36" s="8"/>
      <c r="K36" s="7"/>
      <c r="L36" s="8"/>
      <c r="M36" s="7"/>
      <c r="N36" s="8"/>
    </row>
    <row r="37" spans="1:14" ht="15" customHeight="1">
      <c r="A37" s="411"/>
      <c r="B37" s="143" t="s">
        <v>114</v>
      </c>
      <c r="C37" s="164"/>
      <c r="D37" s="157"/>
      <c r="E37" s="416"/>
      <c r="F37" s="306"/>
      <c r="G37" s="414"/>
      <c r="H37" s="306"/>
      <c r="I37" s="7"/>
      <c r="J37" s="8"/>
      <c r="K37" s="7"/>
      <c r="L37" s="8"/>
      <c r="M37" s="7"/>
      <c r="N37" s="8"/>
    </row>
    <row r="38" spans="1:14" ht="15" customHeight="1" thickBot="1">
      <c r="A38" s="422"/>
      <c r="B38" s="144" t="s">
        <v>113</v>
      </c>
      <c r="C38" s="164"/>
      <c r="D38" s="158"/>
      <c r="E38" s="424"/>
      <c r="F38" s="314"/>
      <c r="G38" s="315"/>
      <c r="H38" s="314"/>
      <c r="I38" s="21"/>
      <c r="J38" s="22"/>
      <c r="K38" s="21"/>
      <c r="L38" s="22"/>
      <c r="M38" s="21"/>
      <c r="N38" s="22"/>
    </row>
    <row r="39" spans="1:14" ht="15" customHeight="1">
      <c r="A39" s="410" t="s">
        <v>22</v>
      </c>
      <c r="B39" s="142" t="s">
        <v>95</v>
      </c>
      <c r="C39" s="160"/>
      <c r="D39" s="156"/>
      <c r="E39" s="415"/>
      <c r="F39" s="330"/>
      <c r="G39" s="336"/>
      <c r="H39" s="330"/>
      <c r="I39" s="21"/>
      <c r="J39" s="22"/>
      <c r="K39" s="21"/>
      <c r="L39" s="22"/>
      <c r="M39" s="21"/>
      <c r="N39" s="22"/>
    </row>
    <row r="40" spans="1:14" ht="15" customHeight="1">
      <c r="A40" s="411"/>
      <c r="B40" s="143" t="s">
        <v>96</v>
      </c>
      <c r="C40" s="79"/>
      <c r="D40" s="157"/>
      <c r="E40" s="416"/>
      <c r="F40" s="306"/>
      <c r="G40" s="414"/>
      <c r="H40" s="306"/>
      <c r="I40" s="21"/>
      <c r="J40" s="22"/>
      <c r="K40" s="21"/>
      <c r="L40" s="22"/>
      <c r="M40" s="21"/>
      <c r="N40" s="22"/>
    </row>
    <row r="41" spans="1:14" ht="15" customHeight="1">
      <c r="A41" s="411"/>
      <c r="B41" s="143" t="s">
        <v>114</v>
      </c>
      <c r="C41" s="79"/>
      <c r="D41" s="157"/>
      <c r="E41" s="416"/>
      <c r="F41" s="306"/>
      <c r="G41" s="414"/>
      <c r="H41" s="306"/>
      <c r="I41" s="21"/>
      <c r="J41" s="22"/>
      <c r="K41" s="21"/>
      <c r="L41" s="22"/>
      <c r="M41" s="21"/>
      <c r="N41" s="22"/>
    </row>
    <row r="42" spans="1:14" ht="15" customHeight="1" thickBot="1">
      <c r="A42" s="422"/>
      <c r="B42" s="144" t="s">
        <v>113</v>
      </c>
      <c r="C42" s="159"/>
      <c r="D42" s="158"/>
      <c r="E42" s="424"/>
      <c r="F42" s="314"/>
      <c r="G42" s="315"/>
      <c r="H42" s="314"/>
      <c r="I42" s="21"/>
      <c r="J42" s="22"/>
      <c r="K42" s="21"/>
      <c r="L42" s="22"/>
      <c r="M42" s="21"/>
      <c r="N42" s="22"/>
    </row>
    <row r="43" spans="1:14" ht="15" customHeight="1">
      <c r="A43" s="410" t="s">
        <v>23</v>
      </c>
      <c r="B43" s="142" t="s">
        <v>95</v>
      </c>
      <c r="C43" s="160"/>
      <c r="D43" s="156"/>
      <c r="E43" s="415"/>
      <c r="F43" s="330"/>
      <c r="G43" s="336"/>
      <c r="H43" s="330"/>
      <c r="I43" s="21"/>
      <c r="J43" s="22"/>
      <c r="K43" s="21"/>
      <c r="L43" s="22"/>
      <c r="M43" s="21"/>
      <c r="N43" s="22"/>
    </row>
    <row r="44" spans="1:14" ht="15" customHeight="1">
      <c r="A44" s="411"/>
      <c r="B44" s="143" t="s">
        <v>96</v>
      </c>
      <c r="C44" s="79"/>
      <c r="D44" s="157"/>
      <c r="E44" s="416"/>
      <c r="F44" s="306"/>
      <c r="G44" s="414"/>
      <c r="H44" s="306"/>
      <c r="I44" s="21"/>
      <c r="J44" s="22"/>
      <c r="K44" s="21"/>
      <c r="L44" s="22"/>
      <c r="M44" s="21"/>
      <c r="N44" s="22"/>
    </row>
    <row r="45" spans="1:14" ht="15" customHeight="1">
      <c r="A45" s="411"/>
      <c r="B45" s="143" t="s">
        <v>114</v>
      </c>
      <c r="C45" s="79"/>
      <c r="D45" s="157"/>
      <c r="E45" s="416"/>
      <c r="F45" s="306"/>
      <c r="G45" s="414"/>
      <c r="H45" s="306"/>
      <c r="I45" s="21"/>
      <c r="J45" s="22"/>
      <c r="K45" s="21"/>
      <c r="L45" s="22"/>
      <c r="M45" s="21"/>
      <c r="N45" s="22"/>
    </row>
    <row r="46" spans="1:14" ht="13.5" thickBot="1">
      <c r="A46" s="422"/>
      <c r="B46" s="144" t="s">
        <v>113</v>
      </c>
      <c r="C46" s="159"/>
      <c r="D46" s="158"/>
      <c r="E46" s="424"/>
      <c r="F46" s="314"/>
      <c r="G46" s="315"/>
      <c r="H46" s="314"/>
      <c r="I46" s="4"/>
      <c r="J46" s="5"/>
      <c r="K46" s="4"/>
      <c r="L46" s="5"/>
      <c r="M46" s="4"/>
      <c r="N46" s="5"/>
    </row>
    <row r="47" spans="1:14" ht="15" customHeight="1">
      <c r="A47" s="411" t="s">
        <v>24</v>
      </c>
      <c r="B47" s="142" t="s">
        <v>95</v>
      </c>
      <c r="C47" s="110"/>
      <c r="D47" s="156"/>
      <c r="E47" s="415"/>
      <c r="F47" s="330"/>
      <c r="G47" s="336"/>
      <c r="H47" s="330"/>
      <c r="I47" s="4"/>
      <c r="J47" s="5"/>
      <c r="K47" s="4"/>
      <c r="L47" s="5"/>
      <c r="M47" s="4"/>
      <c r="N47" s="5"/>
    </row>
    <row r="48" spans="1:14" ht="15" customHeight="1">
      <c r="A48" s="411"/>
      <c r="B48" s="143" t="s">
        <v>96</v>
      </c>
      <c r="C48" s="111"/>
      <c r="D48" s="157"/>
      <c r="E48" s="416"/>
      <c r="F48" s="306"/>
      <c r="G48" s="414"/>
      <c r="H48" s="306"/>
      <c r="I48" s="4"/>
      <c r="J48" s="5"/>
      <c r="K48" s="4"/>
      <c r="L48" s="5"/>
      <c r="M48" s="4"/>
      <c r="N48" s="5"/>
    </row>
    <row r="49" spans="1:14" ht="15" customHeight="1">
      <c r="A49" s="411"/>
      <c r="B49" s="143" t="s">
        <v>114</v>
      </c>
      <c r="C49" s="111"/>
      <c r="D49" s="157"/>
      <c r="E49" s="416"/>
      <c r="F49" s="306"/>
      <c r="G49" s="414"/>
      <c r="H49" s="306"/>
      <c r="I49" s="4"/>
      <c r="J49" s="5"/>
      <c r="K49" s="4"/>
      <c r="L49" s="5"/>
      <c r="M49" s="4"/>
      <c r="N49" s="5"/>
    </row>
    <row r="50" spans="1:14" ht="13.5" thickBot="1">
      <c r="A50" s="422"/>
      <c r="B50" s="144" t="s">
        <v>113</v>
      </c>
      <c r="C50" s="122"/>
      <c r="D50" s="158"/>
      <c r="E50" s="424"/>
      <c r="F50" s="314"/>
      <c r="G50" s="315"/>
      <c r="H50" s="314"/>
      <c r="I50" s="4"/>
      <c r="J50" s="5"/>
      <c r="K50" s="4"/>
      <c r="L50" s="5"/>
      <c r="M50" s="4"/>
      <c r="N50" s="5"/>
    </row>
    <row r="51" spans="1:14" ht="12.75">
      <c r="A51" s="410" t="s">
        <v>25</v>
      </c>
      <c r="B51" s="142" t="s">
        <v>95</v>
      </c>
      <c r="C51" s="110"/>
      <c r="D51" s="156"/>
      <c r="E51" s="415"/>
      <c r="F51" s="330"/>
      <c r="G51" s="336"/>
      <c r="H51" s="330"/>
      <c r="I51" s="4"/>
      <c r="J51" s="5"/>
      <c r="K51" s="4"/>
      <c r="L51" s="5"/>
      <c r="M51" s="4"/>
      <c r="N51" s="5"/>
    </row>
    <row r="52" spans="1:14" ht="15" customHeight="1">
      <c r="A52" s="411"/>
      <c r="B52" s="143" t="s">
        <v>96</v>
      </c>
      <c r="C52" s="111"/>
      <c r="D52" s="157"/>
      <c r="E52" s="416"/>
      <c r="F52" s="306"/>
      <c r="G52" s="414"/>
      <c r="H52" s="306"/>
      <c r="I52" s="4"/>
      <c r="J52" s="5"/>
      <c r="K52" s="4"/>
      <c r="L52" s="5"/>
      <c r="M52" s="4"/>
      <c r="N52" s="5"/>
    </row>
    <row r="53" spans="1:14" ht="15" customHeight="1">
      <c r="A53" s="411"/>
      <c r="B53" s="143" t="s">
        <v>114</v>
      </c>
      <c r="C53" s="111"/>
      <c r="D53" s="157"/>
      <c r="E53" s="416"/>
      <c r="F53" s="306"/>
      <c r="G53" s="414"/>
      <c r="H53" s="306"/>
      <c r="I53" s="4"/>
      <c r="J53" s="5"/>
      <c r="K53" s="4"/>
      <c r="L53" s="5"/>
      <c r="M53" s="4"/>
      <c r="N53" s="5"/>
    </row>
    <row r="54" spans="1:14" ht="13.5" thickBot="1">
      <c r="A54" s="422"/>
      <c r="B54" s="144" t="s">
        <v>113</v>
      </c>
      <c r="C54" s="123"/>
      <c r="D54" s="158"/>
      <c r="E54" s="424"/>
      <c r="F54" s="314"/>
      <c r="G54" s="315"/>
      <c r="H54" s="314"/>
      <c r="I54" s="4"/>
      <c r="J54" s="5"/>
      <c r="K54" s="4"/>
      <c r="L54" s="5"/>
      <c r="M54" s="4"/>
      <c r="N54" s="5"/>
    </row>
    <row r="55" spans="1:14" ht="12.75">
      <c r="A55" s="332" t="s">
        <v>26</v>
      </c>
      <c r="B55" s="142" t="s">
        <v>95</v>
      </c>
      <c r="C55" s="111"/>
      <c r="D55" s="156"/>
      <c r="E55" s="415"/>
      <c r="F55" s="330"/>
      <c r="G55" s="336"/>
      <c r="H55" s="330"/>
      <c r="I55" s="14"/>
      <c r="J55" s="15"/>
      <c r="K55" s="14"/>
      <c r="L55" s="15"/>
      <c r="M55" s="14"/>
      <c r="N55" s="15"/>
    </row>
    <row r="56" spans="1:14" ht="15" customHeight="1">
      <c r="A56" s="477"/>
      <c r="B56" s="143" t="s">
        <v>96</v>
      </c>
      <c r="C56" s="111"/>
      <c r="D56" s="157"/>
      <c r="E56" s="416"/>
      <c r="F56" s="306"/>
      <c r="G56" s="414"/>
      <c r="H56" s="306"/>
      <c r="I56" s="14"/>
      <c r="J56" s="15"/>
      <c r="K56" s="14"/>
      <c r="L56" s="15"/>
      <c r="M56" s="14"/>
      <c r="N56" s="15"/>
    </row>
    <row r="57" spans="1:14" ht="15" customHeight="1">
      <c r="A57" s="477"/>
      <c r="B57" s="143" t="s">
        <v>114</v>
      </c>
      <c r="C57" s="111"/>
      <c r="D57" s="157"/>
      <c r="E57" s="416"/>
      <c r="F57" s="306"/>
      <c r="G57" s="414"/>
      <c r="H57" s="306"/>
      <c r="I57" s="14"/>
      <c r="J57" s="15"/>
      <c r="K57" s="14"/>
      <c r="L57" s="15"/>
      <c r="M57" s="14"/>
      <c r="N57" s="15"/>
    </row>
    <row r="58" spans="1:14" ht="13.5" thickBot="1">
      <c r="A58" s="333"/>
      <c r="B58" s="144" t="s">
        <v>113</v>
      </c>
      <c r="C58" s="124"/>
      <c r="D58" s="158"/>
      <c r="E58" s="311"/>
      <c r="F58" s="331"/>
      <c r="G58" s="337"/>
      <c r="H58" s="331"/>
      <c r="I58" s="2"/>
      <c r="J58" s="3"/>
      <c r="K58" s="2"/>
      <c r="L58" s="3"/>
      <c r="M58" s="2"/>
      <c r="N58" s="3"/>
    </row>
    <row r="59" spans="1:14" ht="13.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37" customFormat="1" ht="12.75">
      <c r="A60" s="323" t="s">
        <v>32</v>
      </c>
      <c r="B60" s="323"/>
      <c r="C60" s="323"/>
      <c r="D60" s="324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4" s="37" customFormat="1" ht="12.75">
      <c r="A61" s="33"/>
      <c r="B61" s="32" t="s">
        <v>33</v>
      </c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s="37" customFormat="1" ht="12.75">
      <c r="A62" s="33"/>
      <c r="B62" s="323" t="s">
        <v>35</v>
      </c>
      <c r="C62" s="323"/>
      <c r="D62" s="323"/>
      <c r="E62" s="324"/>
      <c r="F62" s="33"/>
      <c r="G62" s="33"/>
      <c r="H62" s="33"/>
      <c r="I62" s="33"/>
      <c r="J62" s="33"/>
      <c r="K62" s="33"/>
      <c r="L62" s="33"/>
      <c r="M62" s="33"/>
      <c r="N62" s="33"/>
    </row>
    <row r="63" spans="1:14" s="37" customFormat="1" ht="12.75">
      <c r="A63" s="33"/>
      <c r="B63" s="323" t="s">
        <v>34</v>
      </c>
      <c r="C63" s="323"/>
      <c r="D63" s="323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ht="14.25">
      <c r="A64" s="26"/>
      <c r="B64" s="26"/>
      <c r="C64" s="26"/>
      <c r="D64" s="26"/>
      <c r="E64" s="26"/>
      <c r="F64" s="26"/>
      <c r="G64" s="26"/>
      <c r="H64" s="1"/>
      <c r="I64" s="1"/>
      <c r="J64" s="1"/>
      <c r="K64" s="1"/>
      <c r="L64" s="1"/>
      <c r="M64" s="1"/>
      <c r="N64" s="1"/>
    </row>
    <row r="65" spans="1:7" ht="14.25">
      <c r="A65" s="30"/>
      <c r="B65" s="30"/>
      <c r="C65" s="30"/>
      <c r="D65" s="30"/>
      <c r="E65" s="30"/>
      <c r="F65" s="30"/>
      <c r="G65" s="30"/>
    </row>
    <row r="66" spans="1:7" ht="14.25">
      <c r="A66" s="30"/>
      <c r="B66" s="30"/>
      <c r="C66" s="30"/>
      <c r="D66" s="30"/>
      <c r="E66" s="30"/>
      <c r="F66" s="30"/>
      <c r="G66" s="30"/>
    </row>
    <row r="67" spans="1:7" ht="14.25">
      <c r="A67" s="30"/>
      <c r="B67" s="30"/>
      <c r="C67" s="30"/>
      <c r="D67" s="30"/>
      <c r="E67" s="30"/>
      <c r="F67" s="30"/>
      <c r="G67" s="30"/>
    </row>
    <row r="68" spans="1:7" ht="14.25">
      <c r="A68" s="30"/>
      <c r="B68" s="30"/>
      <c r="C68" s="30"/>
      <c r="D68" s="30"/>
      <c r="E68" s="30"/>
      <c r="F68" s="30"/>
      <c r="G68" s="30"/>
    </row>
  </sheetData>
  <mergeCells count="79">
    <mergeCell ref="G43:G46"/>
    <mergeCell ref="H47:H50"/>
    <mergeCell ref="A47:A50"/>
    <mergeCell ref="E47:E50"/>
    <mergeCell ref="F47:F50"/>
    <mergeCell ref="G47:G50"/>
    <mergeCell ref="H31:H34"/>
    <mergeCell ref="A31:A34"/>
    <mergeCell ref="E31:E34"/>
    <mergeCell ref="F31:F34"/>
    <mergeCell ref="G31:G34"/>
    <mergeCell ref="F23:F26"/>
    <mergeCell ref="E23:E26"/>
    <mergeCell ref="G11:G14"/>
    <mergeCell ref="H11:H14"/>
    <mergeCell ref="H15:H18"/>
    <mergeCell ref="G15:G18"/>
    <mergeCell ref="G19:G22"/>
    <mergeCell ref="H19:H22"/>
    <mergeCell ref="G23:G26"/>
    <mergeCell ref="H23:H26"/>
    <mergeCell ref="F11:F14"/>
    <mergeCell ref="E15:E18"/>
    <mergeCell ref="F15:F18"/>
    <mergeCell ref="E19:E22"/>
    <mergeCell ref="F19:F22"/>
    <mergeCell ref="B62:E62"/>
    <mergeCell ref="B63:D63"/>
    <mergeCell ref="A11:A14"/>
    <mergeCell ref="I9:J9"/>
    <mergeCell ref="E9:E10"/>
    <mergeCell ref="F9:F10"/>
    <mergeCell ref="G9:H9"/>
    <mergeCell ref="A15:A18"/>
    <mergeCell ref="A23:A26"/>
    <mergeCell ref="H27:H30"/>
    <mergeCell ref="M9:N9"/>
    <mergeCell ref="A60:D60"/>
    <mergeCell ref="A6:N7"/>
    <mergeCell ref="A8:A10"/>
    <mergeCell ref="B8:D8"/>
    <mergeCell ref="E8:F8"/>
    <mergeCell ref="G8:N8"/>
    <mergeCell ref="D9:D10"/>
    <mergeCell ref="A19:A22"/>
    <mergeCell ref="E11:E14"/>
    <mergeCell ref="I1:K1"/>
    <mergeCell ref="I2:K2"/>
    <mergeCell ref="I3:K3"/>
    <mergeCell ref="K9:L9"/>
    <mergeCell ref="A27:A30"/>
    <mergeCell ref="E27:E30"/>
    <mergeCell ref="F27:F30"/>
    <mergeCell ref="G27:G30"/>
    <mergeCell ref="H35:H38"/>
    <mergeCell ref="A35:A38"/>
    <mergeCell ref="E35:E38"/>
    <mergeCell ref="F35:F38"/>
    <mergeCell ref="G35:G38"/>
    <mergeCell ref="G51:G54"/>
    <mergeCell ref="A39:A42"/>
    <mergeCell ref="G39:G42"/>
    <mergeCell ref="H39:H42"/>
    <mergeCell ref="E39:E42"/>
    <mergeCell ref="F39:F42"/>
    <mergeCell ref="H43:H46"/>
    <mergeCell ref="A43:A46"/>
    <mergeCell ref="E43:E46"/>
    <mergeCell ref="F43:F46"/>
    <mergeCell ref="B9:C10"/>
    <mergeCell ref="H55:H58"/>
    <mergeCell ref="A55:A58"/>
    <mergeCell ref="E55:E58"/>
    <mergeCell ref="F55:F58"/>
    <mergeCell ref="G55:G58"/>
    <mergeCell ref="H51:H54"/>
    <mergeCell ref="A51:A54"/>
    <mergeCell ref="E51:E54"/>
    <mergeCell ref="F51:F54"/>
  </mergeCells>
  <printOptions/>
  <pageMargins left="0.2" right="0.2" top="0.37" bottom="0.63" header="0.5" footer="0.41"/>
  <pageSetup horizontalDpi="600" verticalDpi="600" orientation="landscape" paperSize="9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D11" sqref="D11:D12"/>
    </sheetView>
  </sheetViews>
  <sheetFormatPr defaultColWidth="9.140625" defaultRowHeight="12.75"/>
  <cols>
    <col min="1" max="1" width="16.57421875" style="0" customWidth="1"/>
    <col min="2" max="2" width="7.28125" style="0" customWidth="1"/>
    <col min="3" max="3" width="12.00390625" style="0" customWidth="1"/>
    <col min="4" max="4" width="6.57421875" style="0" customWidth="1"/>
    <col min="5" max="5" width="13.421875" style="0" customWidth="1"/>
    <col min="6" max="6" width="6.7109375" style="0" customWidth="1"/>
    <col min="7" max="7" width="11.140625" style="0" customWidth="1"/>
    <col min="8" max="8" width="13.7109375" style="0" customWidth="1"/>
    <col min="9" max="9" width="11.8515625" style="0" customWidth="1"/>
    <col min="10" max="10" width="6.140625" style="0" customWidth="1"/>
    <col min="11" max="11" width="12.28125" style="0" customWidth="1"/>
    <col min="12" max="12" width="7.00390625" style="0" customWidth="1"/>
    <col min="13" max="13" width="11.421875" style="0" customWidth="1"/>
    <col min="14" max="14" width="8.140625" style="0" customWidth="1"/>
  </cols>
  <sheetData>
    <row r="1" spans="1:14" s="34" customFormat="1" ht="15">
      <c r="A1" s="29" t="s">
        <v>41</v>
      </c>
      <c r="B1" s="27" t="s">
        <v>52</v>
      </c>
      <c r="C1" s="27"/>
      <c r="D1" s="28"/>
      <c r="E1" s="28"/>
      <c r="F1" s="28">
        <v>51258</v>
      </c>
      <c r="G1" s="28"/>
      <c r="H1" s="28"/>
      <c r="I1" s="434" t="s">
        <v>29</v>
      </c>
      <c r="J1" s="434"/>
      <c r="K1" s="434"/>
      <c r="L1" s="28">
        <v>150</v>
      </c>
      <c r="M1" s="28"/>
      <c r="N1" s="28"/>
    </row>
    <row r="2" spans="1:14" s="34" customFormat="1" ht="15">
      <c r="A2" s="27" t="s">
        <v>1</v>
      </c>
      <c r="B2" s="27" t="s">
        <v>60</v>
      </c>
      <c r="C2" s="27"/>
      <c r="D2" s="28"/>
      <c r="E2" s="28"/>
      <c r="F2" s="28"/>
      <c r="G2" s="28"/>
      <c r="H2" s="28"/>
      <c r="I2" s="434" t="s">
        <v>2</v>
      </c>
      <c r="J2" s="434"/>
      <c r="K2" s="434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34" t="s">
        <v>3</v>
      </c>
      <c r="J3" s="434"/>
      <c r="K3" s="434"/>
      <c r="L3" s="28" t="s">
        <v>49</v>
      </c>
      <c r="M3" s="28"/>
      <c r="N3" s="28"/>
    </row>
    <row r="4" spans="1:14" s="34" customFormat="1" ht="15">
      <c r="A4" s="27" t="s">
        <v>4</v>
      </c>
      <c r="B4" s="27">
        <v>60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62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25" t="s">
        <v>5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9"/>
    </row>
    <row r="7" spans="1:14" ht="13.5" thickBot="1">
      <c r="A7" s="300"/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2"/>
    </row>
    <row r="8" spans="1:14" ht="16.5" thickBot="1" thickTop="1">
      <c r="A8" s="307" t="s">
        <v>6</v>
      </c>
      <c r="B8" s="317" t="s">
        <v>7</v>
      </c>
      <c r="C8" s="318"/>
      <c r="D8" s="319"/>
      <c r="E8" s="317" t="s">
        <v>11</v>
      </c>
      <c r="F8" s="319"/>
      <c r="G8" s="303" t="s">
        <v>15</v>
      </c>
      <c r="H8" s="304"/>
      <c r="I8" s="304"/>
      <c r="J8" s="304"/>
      <c r="K8" s="304"/>
      <c r="L8" s="304"/>
      <c r="M8" s="304"/>
      <c r="N8" s="305"/>
    </row>
    <row r="9" spans="1:14" ht="13.5" thickTop="1">
      <c r="A9" s="308"/>
      <c r="B9" s="326" t="s">
        <v>8</v>
      </c>
      <c r="C9" s="327"/>
      <c r="D9" s="322" t="s">
        <v>9</v>
      </c>
      <c r="E9" s="310" t="s">
        <v>10</v>
      </c>
      <c r="F9" s="322" t="s">
        <v>9</v>
      </c>
      <c r="G9" s="440" t="s">
        <v>27</v>
      </c>
      <c r="H9" s="441"/>
      <c r="I9" s="312" t="s">
        <v>28</v>
      </c>
      <c r="J9" s="313"/>
      <c r="K9" s="312" t="s">
        <v>13</v>
      </c>
      <c r="L9" s="313"/>
      <c r="M9" s="312" t="s">
        <v>14</v>
      </c>
      <c r="N9" s="313"/>
    </row>
    <row r="10" spans="1:14" ht="15" thickBot="1">
      <c r="A10" s="309"/>
      <c r="B10" s="328"/>
      <c r="C10" s="329"/>
      <c r="D10" s="306"/>
      <c r="E10" s="311"/>
      <c r="F10" s="331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thickTop="1">
      <c r="A11" s="89" t="s">
        <v>16</v>
      </c>
      <c r="B11" s="116" t="s">
        <v>103</v>
      </c>
      <c r="C11" s="117">
        <v>28</v>
      </c>
      <c r="D11" s="120">
        <f>(4.98+2.745+0.093)*1.075</f>
        <v>8.40435</v>
      </c>
      <c r="E11" s="484">
        <v>30</v>
      </c>
      <c r="F11" s="322">
        <f>19.95+5.81</f>
        <v>25.759999999999998</v>
      </c>
      <c r="G11" s="9"/>
      <c r="H11" s="10"/>
      <c r="I11" s="7"/>
      <c r="J11" s="8"/>
      <c r="K11" s="7"/>
      <c r="L11" s="8"/>
      <c r="M11" s="7"/>
      <c r="N11" s="8"/>
    </row>
    <row r="12" spans="1:14" ht="15.75" thickBot="1">
      <c r="A12" s="140"/>
      <c r="B12" s="84" t="s">
        <v>114</v>
      </c>
      <c r="C12" s="111">
        <v>17.25</v>
      </c>
      <c r="D12" s="120">
        <f>46.514*1.075</f>
        <v>50.00255</v>
      </c>
      <c r="E12" s="483"/>
      <c r="F12" s="314"/>
      <c r="G12" s="12"/>
      <c r="H12" s="17"/>
      <c r="I12" s="7"/>
      <c r="J12" s="8"/>
      <c r="K12" s="7"/>
      <c r="L12" s="8"/>
      <c r="M12" s="7"/>
      <c r="N12" s="8"/>
    </row>
    <row r="13" spans="1:14" ht="15">
      <c r="A13" s="82" t="s">
        <v>17</v>
      </c>
      <c r="B13" s="116" t="s">
        <v>103</v>
      </c>
      <c r="C13" s="110"/>
      <c r="D13" s="118"/>
      <c r="E13" s="447"/>
      <c r="F13" s="425"/>
      <c r="G13" s="11"/>
      <c r="H13" s="13"/>
      <c r="I13" s="4"/>
      <c r="J13" s="5"/>
      <c r="K13" s="4"/>
      <c r="L13" s="5"/>
      <c r="M13" s="4"/>
      <c r="N13" s="5"/>
    </row>
    <row r="14" spans="1:14" ht="15.75" thickBot="1">
      <c r="A14" s="82"/>
      <c r="B14" s="84" t="s">
        <v>114</v>
      </c>
      <c r="C14" s="110"/>
      <c r="D14" s="125"/>
      <c r="E14" s="483"/>
      <c r="F14" s="426"/>
      <c r="G14" s="11"/>
      <c r="H14" s="13"/>
      <c r="I14" s="4"/>
      <c r="J14" s="5"/>
      <c r="K14" s="4"/>
      <c r="L14" s="5"/>
      <c r="M14" s="4"/>
      <c r="N14" s="5"/>
    </row>
    <row r="15" spans="1:14" ht="15">
      <c r="A15" s="114" t="s">
        <v>18</v>
      </c>
      <c r="B15" s="116" t="s">
        <v>103</v>
      </c>
      <c r="C15" s="113"/>
      <c r="D15" s="118"/>
      <c r="E15" s="447"/>
      <c r="F15" s="330"/>
      <c r="G15" s="4"/>
      <c r="H15" s="5"/>
      <c r="I15" s="4"/>
      <c r="J15" s="5"/>
      <c r="K15" s="4"/>
      <c r="L15" s="5"/>
      <c r="M15" s="4"/>
      <c r="N15" s="5"/>
    </row>
    <row r="16" spans="1:14" ht="15.75" thickBot="1">
      <c r="A16" s="114"/>
      <c r="B16" s="84" t="s">
        <v>114</v>
      </c>
      <c r="C16" s="113"/>
      <c r="D16" s="125"/>
      <c r="E16" s="483"/>
      <c r="F16" s="314"/>
      <c r="G16" s="4"/>
      <c r="H16" s="5"/>
      <c r="I16" s="4"/>
      <c r="J16" s="5"/>
      <c r="K16" s="4"/>
      <c r="L16" s="5"/>
      <c r="M16" s="4"/>
      <c r="N16" s="5"/>
    </row>
    <row r="17" spans="1:14" ht="15">
      <c r="A17" s="114" t="s">
        <v>19</v>
      </c>
      <c r="B17" s="116" t="s">
        <v>103</v>
      </c>
      <c r="C17" s="113"/>
      <c r="D17" s="118"/>
      <c r="E17" s="447"/>
      <c r="F17" s="330"/>
      <c r="G17" s="4"/>
      <c r="H17" s="5"/>
      <c r="I17" s="4"/>
      <c r="J17" s="5"/>
      <c r="K17" s="4"/>
      <c r="L17" s="5"/>
      <c r="M17" s="4"/>
      <c r="N17" s="5"/>
    </row>
    <row r="18" spans="1:14" ht="15.75" thickBot="1">
      <c r="A18" s="114"/>
      <c r="B18" s="84" t="s">
        <v>114</v>
      </c>
      <c r="C18" s="113"/>
      <c r="D18" s="125"/>
      <c r="E18" s="483"/>
      <c r="F18" s="314"/>
      <c r="G18" s="4"/>
      <c r="H18" s="5"/>
      <c r="I18" s="4"/>
      <c r="J18" s="5"/>
      <c r="K18" s="4"/>
      <c r="L18" s="5"/>
      <c r="M18" s="4"/>
      <c r="N18" s="5"/>
    </row>
    <row r="19" spans="1:14" ht="15">
      <c r="A19" s="114" t="s">
        <v>20</v>
      </c>
      <c r="B19" s="116" t="s">
        <v>103</v>
      </c>
      <c r="C19" s="113"/>
      <c r="D19" s="118"/>
      <c r="E19" s="447"/>
      <c r="F19" s="330"/>
      <c r="G19" s="4"/>
      <c r="H19" s="5"/>
      <c r="I19" s="4"/>
      <c r="J19" s="5"/>
      <c r="K19" s="4"/>
      <c r="L19" s="5"/>
      <c r="M19" s="4"/>
      <c r="N19" s="5"/>
    </row>
    <row r="20" spans="1:14" ht="15.75" thickBot="1">
      <c r="A20" s="114"/>
      <c r="B20" s="84" t="s">
        <v>114</v>
      </c>
      <c r="C20" s="113"/>
      <c r="D20" s="125"/>
      <c r="E20" s="483"/>
      <c r="F20" s="314"/>
      <c r="G20" s="4"/>
      <c r="H20" s="5"/>
      <c r="I20" s="4"/>
      <c r="J20" s="5"/>
      <c r="K20" s="4"/>
      <c r="L20" s="5"/>
      <c r="M20" s="4"/>
      <c r="N20" s="5"/>
    </row>
    <row r="21" spans="1:14" ht="15">
      <c r="A21" s="114" t="s">
        <v>21</v>
      </c>
      <c r="B21" s="116" t="s">
        <v>103</v>
      </c>
      <c r="C21" s="113"/>
      <c r="D21" s="118"/>
      <c r="E21" s="447"/>
      <c r="F21" s="330"/>
      <c r="G21" s="4"/>
      <c r="H21" s="5"/>
      <c r="I21" s="4"/>
      <c r="J21" s="5"/>
      <c r="K21" s="4"/>
      <c r="L21" s="5"/>
      <c r="M21" s="4"/>
      <c r="N21" s="5"/>
    </row>
    <row r="22" spans="1:14" ht="15.75" thickBot="1">
      <c r="A22" s="114"/>
      <c r="B22" s="84" t="s">
        <v>114</v>
      </c>
      <c r="C22" s="113"/>
      <c r="D22" s="125"/>
      <c r="E22" s="483"/>
      <c r="F22" s="314"/>
      <c r="G22" s="4"/>
      <c r="H22" s="5"/>
      <c r="I22" s="4"/>
      <c r="J22" s="5"/>
      <c r="K22" s="4"/>
      <c r="L22" s="5"/>
      <c r="M22" s="4"/>
      <c r="N22" s="5"/>
    </row>
    <row r="23" spans="1:14" ht="15">
      <c r="A23" s="114" t="s">
        <v>70</v>
      </c>
      <c r="B23" s="116" t="s">
        <v>103</v>
      </c>
      <c r="C23" s="113"/>
      <c r="D23" s="118"/>
      <c r="E23" s="447"/>
      <c r="F23" s="330"/>
      <c r="G23" s="4"/>
      <c r="H23" s="5"/>
      <c r="I23" s="4"/>
      <c r="J23" s="5"/>
      <c r="K23" s="4"/>
      <c r="L23" s="5"/>
      <c r="M23" s="4"/>
      <c r="N23" s="5"/>
    </row>
    <row r="24" spans="1:14" ht="15.75" thickBot="1">
      <c r="A24" s="114"/>
      <c r="B24" s="84" t="s">
        <v>114</v>
      </c>
      <c r="C24" s="113"/>
      <c r="D24" s="125"/>
      <c r="E24" s="483"/>
      <c r="F24" s="314"/>
      <c r="G24" s="4"/>
      <c r="H24" s="5"/>
      <c r="I24" s="4"/>
      <c r="J24" s="5"/>
      <c r="K24" s="4"/>
      <c r="L24" s="5"/>
      <c r="M24" s="4"/>
      <c r="N24" s="5"/>
    </row>
    <row r="25" spans="1:14" ht="15">
      <c r="A25" s="114" t="s">
        <v>22</v>
      </c>
      <c r="B25" s="116" t="s">
        <v>103</v>
      </c>
      <c r="C25" s="113"/>
      <c r="D25" s="118"/>
      <c r="E25" s="447"/>
      <c r="F25" s="330"/>
      <c r="G25" s="4"/>
      <c r="H25" s="5"/>
      <c r="I25" s="4"/>
      <c r="J25" s="5"/>
      <c r="K25" s="4"/>
      <c r="L25" s="5"/>
      <c r="M25" s="4"/>
      <c r="N25" s="5"/>
    </row>
    <row r="26" spans="1:14" ht="15.75" thickBot="1">
      <c r="A26" s="114"/>
      <c r="B26" s="84" t="s">
        <v>114</v>
      </c>
      <c r="C26" s="113"/>
      <c r="D26" s="125"/>
      <c r="E26" s="483"/>
      <c r="F26" s="314"/>
      <c r="G26" s="4"/>
      <c r="H26" s="5"/>
      <c r="I26" s="4"/>
      <c r="J26" s="5"/>
      <c r="K26" s="4"/>
      <c r="L26" s="5"/>
      <c r="M26" s="4"/>
      <c r="N26" s="5"/>
    </row>
    <row r="27" spans="1:14" ht="15">
      <c r="A27" s="114" t="s">
        <v>23</v>
      </c>
      <c r="B27" s="116" t="s">
        <v>103</v>
      </c>
      <c r="C27" s="113"/>
      <c r="D27" s="120"/>
      <c r="E27" s="447"/>
      <c r="F27" s="330"/>
      <c r="G27" s="4"/>
      <c r="H27" s="5"/>
      <c r="I27" s="4"/>
      <c r="J27" s="5"/>
      <c r="K27" s="4"/>
      <c r="L27" s="5"/>
      <c r="M27" s="4"/>
      <c r="N27" s="5"/>
    </row>
    <row r="28" spans="1:14" ht="15.75" thickBot="1">
      <c r="A28" s="114"/>
      <c r="B28" s="84" t="s">
        <v>114</v>
      </c>
      <c r="C28" s="113"/>
      <c r="D28" s="120"/>
      <c r="E28" s="483"/>
      <c r="F28" s="314"/>
      <c r="G28" s="4"/>
      <c r="H28" s="5"/>
      <c r="I28" s="4"/>
      <c r="J28" s="5"/>
      <c r="K28" s="4"/>
      <c r="L28" s="5"/>
      <c r="M28" s="4"/>
      <c r="N28" s="5"/>
    </row>
    <row r="29" spans="1:14" ht="15">
      <c r="A29" s="114" t="s">
        <v>24</v>
      </c>
      <c r="B29" s="116" t="s">
        <v>103</v>
      </c>
      <c r="C29" s="113"/>
      <c r="D29" s="120"/>
      <c r="E29" s="447"/>
      <c r="F29" s="330"/>
      <c r="G29" s="4"/>
      <c r="H29" s="5"/>
      <c r="I29" s="4"/>
      <c r="J29" s="5"/>
      <c r="K29" s="4"/>
      <c r="L29" s="5"/>
      <c r="M29" s="4"/>
      <c r="N29" s="5"/>
    </row>
    <row r="30" spans="1:14" ht="15.75" thickBot="1">
      <c r="A30" s="114"/>
      <c r="B30" s="84" t="s">
        <v>114</v>
      </c>
      <c r="C30" s="113"/>
      <c r="D30" s="120"/>
      <c r="E30" s="483"/>
      <c r="F30" s="314"/>
      <c r="G30" s="4"/>
      <c r="H30" s="5"/>
      <c r="I30" s="4"/>
      <c r="J30" s="5"/>
      <c r="K30" s="4"/>
      <c r="L30" s="5"/>
      <c r="M30" s="4"/>
      <c r="N30" s="5"/>
    </row>
    <row r="31" spans="1:14" ht="15">
      <c r="A31" s="114" t="s">
        <v>25</v>
      </c>
      <c r="B31" s="116" t="s">
        <v>103</v>
      </c>
      <c r="C31" s="113"/>
      <c r="D31" s="120"/>
      <c r="E31" s="447"/>
      <c r="F31" s="330"/>
      <c r="G31" s="4"/>
      <c r="H31" s="5"/>
      <c r="I31" s="4"/>
      <c r="J31" s="5"/>
      <c r="K31" s="4"/>
      <c r="L31" s="5"/>
      <c r="M31" s="4"/>
      <c r="N31" s="5"/>
    </row>
    <row r="32" spans="1:14" ht="15.75" thickBot="1">
      <c r="A32" s="82"/>
      <c r="B32" s="84" t="s">
        <v>114</v>
      </c>
      <c r="C32" s="110"/>
      <c r="D32" s="120"/>
      <c r="E32" s="483"/>
      <c r="F32" s="314"/>
      <c r="G32" s="14"/>
      <c r="H32" s="15"/>
      <c r="I32" s="14"/>
      <c r="J32" s="15"/>
      <c r="K32" s="14"/>
      <c r="L32" s="15"/>
      <c r="M32" s="14"/>
      <c r="N32" s="15"/>
    </row>
    <row r="33" spans="1:14" ht="15.75" thickBot="1">
      <c r="A33" s="82" t="s">
        <v>26</v>
      </c>
      <c r="B33" s="116" t="s">
        <v>103</v>
      </c>
      <c r="C33" s="110"/>
      <c r="D33" s="120"/>
      <c r="E33" s="479"/>
      <c r="F33" s="481"/>
      <c r="G33" s="14"/>
      <c r="H33" s="15"/>
      <c r="I33" s="14"/>
      <c r="J33" s="15"/>
      <c r="K33" s="14"/>
      <c r="L33" s="15"/>
      <c r="M33" s="14"/>
      <c r="N33" s="15"/>
    </row>
    <row r="34" spans="1:14" ht="13.5" thickBot="1">
      <c r="A34" s="196"/>
      <c r="B34" s="197" t="s">
        <v>114</v>
      </c>
      <c r="C34" s="198"/>
      <c r="D34" s="120"/>
      <c r="E34" s="480"/>
      <c r="F34" s="482"/>
      <c r="G34" s="2"/>
      <c r="H34" s="3"/>
      <c r="I34" s="2"/>
      <c r="J34" s="3"/>
      <c r="K34" s="2"/>
      <c r="L34" s="3"/>
      <c r="M34" s="2"/>
      <c r="N34" s="3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23"/>
      <c r="B36" s="323"/>
      <c r="C36" s="323"/>
      <c r="D36" s="324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23"/>
      <c r="C38" s="323"/>
      <c r="D38" s="323"/>
      <c r="E38" s="324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23"/>
      <c r="C39" s="323"/>
      <c r="D39" s="32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0" customFormat="1" ht="14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="30" customFormat="1" ht="14.25"/>
  </sheetData>
  <mergeCells count="43">
    <mergeCell ref="F21:F22"/>
    <mergeCell ref="I1:K1"/>
    <mergeCell ref="I2:K2"/>
    <mergeCell ref="I3:K3"/>
    <mergeCell ref="F11:F12"/>
    <mergeCell ref="F9:F10"/>
    <mergeCell ref="G9:H9"/>
    <mergeCell ref="I9:J9"/>
    <mergeCell ref="K9:L9"/>
    <mergeCell ref="F19:F20"/>
    <mergeCell ref="F17:F18"/>
    <mergeCell ref="F13:F14"/>
    <mergeCell ref="F15:F16"/>
    <mergeCell ref="M9:N9"/>
    <mergeCell ref="A6:N7"/>
    <mergeCell ref="A8:A10"/>
    <mergeCell ref="B8:D8"/>
    <mergeCell ref="E8:F8"/>
    <mergeCell ref="G8:N8"/>
    <mergeCell ref="D9:D10"/>
    <mergeCell ref="E9:E10"/>
    <mergeCell ref="B9:C10"/>
    <mergeCell ref="E11:E12"/>
    <mergeCell ref="E13:E14"/>
    <mergeCell ref="E15:E16"/>
    <mergeCell ref="E21:E22"/>
    <mergeCell ref="E19:E20"/>
    <mergeCell ref="E17:E18"/>
    <mergeCell ref="B39:D39"/>
    <mergeCell ref="A36:D36"/>
    <mergeCell ref="E23:E24"/>
    <mergeCell ref="E25:E26"/>
    <mergeCell ref="E27:E28"/>
    <mergeCell ref="E29:E30"/>
    <mergeCell ref="E31:E32"/>
    <mergeCell ref="F31:F32"/>
    <mergeCell ref="F23:F24"/>
    <mergeCell ref="B38:E38"/>
    <mergeCell ref="F25:F26"/>
    <mergeCell ref="F27:F28"/>
    <mergeCell ref="F29:F30"/>
    <mergeCell ref="E33:E34"/>
    <mergeCell ref="F33:F34"/>
  </mergeCells>
  <printOptions/>
  <pageMargins left="0.2" right="0.2" top="0.32" bottom="0.82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F11" sqref="F11:F13"/>
    </sheetView>
  </sheetViews>
  <sheetFormatPr defaultColWidth="9.140625" defaultRowHeight="12.75"/>
  <cols>
    <col min="1" max="1" width="16.140625" style="0" customWidth="1"/>
    <col min="2" max="2" width="8.140625" style="0" customWidth="1"/>
    <col min="3" max="3" width="11.57421875" style="0" customWidth="1"/>
    <col min="4" max="4" width="8.00390625" style="0" customWidth="1"/>
    <col min="5" max="5" width="12.28125" style="0" customWidth="1"/>
    <col min="6" max="6" width="5.8515625" style="0" customWidth="1"/>
    <col min="7" max="7" width="12.57421875" style="0" customWidth="1"/>
    <col min="8" max="8" width="13.28125" style="0" customWidth="1"/>
    <col min="9" max="9" width="11.8515625" style="0" customWidth="1"/>
    <col min="10" max="10" width="7.00390625" style="0" customWidth="1"/>
    <col min="11" max="11" width="13.8515625" style="0" customWidth="1"/>
    <col min="12" max="12" width="5.7109375" style="0" customWidth="1"/>
    <col min="13" max="13" width="12.140625" style="0" customWidth="1"/>
    <col min="14" max="14" width="7.28125" style="0" customWidth="1"/>
  </cols>
  <sheetData>
    <row r="1" spans="1:14" s="34" customFormat="1" ht="15">
      <c r="A1" s="29" t="s">
        <v>41</v>
      </c>
      <c r="B1" s="27" t="s">
        <v>51</v>
      </c>
      <c r="C1" s="27"/>
      <c r="D1" s="28"/>
      <c r="E1" s="28">
        <v>50061</v>
      </c>
      <c r="F1" s="28"/>
      <c r="G1" s="28"/>
      <c r="H1" s="28"/>
      <c r="I1" s="434" t="s">
        <v>29</v>
      </c>
      <c r="J1" s="434"/>
      <c r="K1" s="434"/>
      <c r="L1" s="28">
        <v>150</v>
      </c>
      <c r="M1" s="28"/>
      <c r="N1" s="28"/>
    </row>
    <row r="2" spans="1:14" s="34" customFormat="1" ht="15">
      <c r="A2" s="27" t="s">
        <v>1</v>
      </c>
      <c r="B2" s="27" t="s">
        <v>61</v>
      </c>
      <c r="C2" s="27"/>
      <c r="D2" s="28"/>
      <c r="E2" s="28"/>
      <c r="F2" s="28"/>
      <c r="G2" s="28"/>
      <c r="H2" s="28"/>
      <c r="I2" s="434" t="s">
        <v>2</v>
      </c>
      <c r="J2" s="434"/>
      <c r="K2" s="434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34" t="s">
        <v>3</v>
      </c>
      <c r="J3" s="434"/>
      <c r="K3" s="434"/>
      <c r="L3" s="28" t="s">
        <v>49</v>
      </c>
      <c r="M3" s="28"/>
      <c r="N3" s="28"/>
    </row>
    <row r="4" spans="1:14" s="34" customFormat="1" ht="15">
      <c r="A4" s="27" t="s">
        <v>4</v>
      </c>
      <c r="B4" s="27">
        <v>57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62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25" t="s">
        <v>5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9"/>
    </row>
    <row r="7" spans="1:14" ht="13.5" thickBot="1">
      <c r="A7" s="300"/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2"/>
    </row>
    <row r="8" spans="1:14" ht="16.5" thickBot="1" thickTop="1">
      <c r="A8" s="307" t="s">
        <v>6</v>
      </c>
      <c r="B8" s="317" t="s">
        <v>7</v>
      </c>
      <c r="C8" s="318"/>
      <c r="D8" s="319"/>
      <c r="E8" s="317" t="s">
        <v>11</v>
      </c>
      <c r="F8" s="319"/>
      <c r="G8" s="303" t="s">
        <v>15</v>
      </c>
      <c r="H8" s="304"/>
      <c r="I8" s="304"/>
      <c r="J8" s="304"/>
      <c r="K8" s="304"/>
      <c r="L8" s="304"/>
      <c r="M8" s="304"/>
      <c r="N8" s="305"/>
    </row>
    <row r="9" spans="1:14" ht="13.5" thickTop="1">
      <c r="A9" s="308"/>
      <c r="B9" s="326" t="s">
        <v>8</v>
      </c>
      <c r="C9" s="327"/>
      <c r="D9" s="322" t="s">
        <v>9</v>
      </c>
      <c r="E9" s="310" t="s">
        <v>10</v>
      </c>
      <c r="F9" s="322" t="s">
        <v>9</v>
      </c>
      <c r="G9" s="440" t="s">
        <v>27</v>
      </c>
      <c r="H9" s="441"/>
      <c r="I9" s="312" t="s">
        <v>28</v>
      </c>
      <c r="J9" s="313"/>
      <c r="K9" s="312" t="s">
        <v>13</v>
      </c>
      <c r="L9" s="313"/>
      <c r="M9" s="312" t="s">
        <v>14</v>
      </c>
      <c r="N9" s="313"/>
    </row>
    <row r="10" spans="1:14" ht="15" thickBot="1">
      <c r="A10" s="309"/>
      <c r="B10" s="396"/>
      <c r="C10" s="335"/>
      <c r="D10" s="331"/>
      <c r="E10" s="311"/>
      <c r="F10" s="331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35" t="s">
        <v>16</v>
      </c>
      <c r="B11" s="61" t="s">
        <v>95</v>
      </c>
      <c r="C11" s="87">
        <v>1147</v>
      </c>
      <c r="D11" s="183">
        <f>(5.48+3.138+0.093)*1.075</f>
        <v>9.364325</v>
      </c>
      <c r="E11" s="310"/>
      <c r="F11" s="322"/>
      <c r="G11" s="19"/>
      <c r="H11" s="20"/>
      <c r="I11" s="7"/>
      <c r="J11" s="8"/>
      <c r="K11" s="7"/>
      <c r="L11" s="8"/>
      <c r="M11" s="7"/>
      <c r="N11" s="8"/>
    </row>
    <row r="12" spans="1:14" ht="15" customHeight="1">
      <c r="A12" s="411"/>
      <c r="B12" s="65" t="s">
        <v>96</v>
      </c>
      <c r="C12" s="111">
        <v>128</v>
      </c>
      <c r="D12" s="8">
        <f>(3.49+0.784+0.093)*1.075</f>
        <v>4.694525</v>
      </c>
      <c r="E12" s="416"/>
      <c r="F12" s="306"/>
      <c r="G12" s="23"/>
      <c r="H12" s="24"/>
      <c r="I12" s="7"/>
      <c r="J12" s="8"/>
      <c r="K12" s="7"/>
      <c r="L12" s="8"/>
      <c r="M12" s="7"/>
      <c r="N12" s="8"/>
    </row>
    <row r="13" spans="1:14" ht="15" customHeight="1" thickBot="1">
      <c r="A13" s="411"/>
      <c r="B13" s="65" t="s">
        <v>114</v>
      </c>
      <c r="C13" s="111">
        <v>17.25</v>
      </c>
      <c r="D13" s="185">
        <f>46.514*1.075</f>
        <v>50.00255</v>
      </c>
      <c r="E13" s="416"/>
      <c r="F13" s="306"/>
      <c r="G13" s="23"/>
      <c r="H13" s="24"/>
      <c r="I13" s="7"/>
      <c r="J13" s="8"/>
      <c r="K13" s="7"/>
      <c r="L13" s="8"/>
      <c r="M13" s="7"/>
      <c r="N13" s="8"/>
    </row>
    <row r="14" spans="1:14" ht="12.75" customHeight="1" thickTop="1">
      <c r="A14" s="410" t="s">
        <v>17</v>
      </c>
      <c r="B14" s="61" t="s">
        <v>95</v>
      </c>
      <c r="C14" s="110"/>
      <c r="D14" s="6"/>
      <c r="E14" s="415"/>
      <c r="F14" s="330"/>
      <c r="G14" s="25"/>
      <c r="H14" s="16"/>
      <c r="I14" s="14"/>
      <c r="J14" s="15"/>
      <c r="K14" s="14"/>
      <c r="L14" s="15"/>
      <c r="M14" s="14"/>
      <c r="N14" s="15"/>
    </row>
    <row r="15" spans="1:14" ht="14.25" customHeight="1">
      <c r="A15" s="411"/>
      <c r="B15" s="65" t="s">
        <v>96</v>
      </c>
      <c r="C15" s="111"/>
      <c r="D15" s="8"/>
      <c r="E15" s="416"/>
      <c r="F15" s="306"/>
      <c r="G15" s="23"/>
      <c r="H15" s="24"/>
      <c r="I15" s="7"/>
      <c r="J15" s="8"/>
      <c r="K15" s="7"/>
      <c r="L15" s="8"/>
      <c r="M15" s="7"/>
      <c r="N15" s="8"/>
    </row>
    <row r="16" spans="1:14" ht="14.25" customHeight="1" thickBot="1">
      <c r="A16" s="411"/>
      <c r="B16" s="65" t="s">
        <v>114</v>
      </c>
      <c r="C16" s="111"/>
      <c r="D16" s="8"/>
      <c r="E16" s="416"/>
      <c r="F16" s="306"/>
      <c r="G16" s="23"/>
      <c r="H16" s="24"/>
      <c r="I16" s="7"/>
      <c r="J16" s="8"/>
      <c r="K16" s="7"/>
      <c r="L16" s="8"/>
      <c r="M16" s="7"/>
      <c r="N16" s="8"/>
    </row>
    <row r="17" spans="1:14" ht="12.75" customHeight="1" thickTop="1">
      <c r="A17" s="410" t="s">
        <v>18</v>
      </c>
      <c r="B17" s="61" t="s">
        <v>95</v>
      </c>
      <c r="C17" s="215"/>
      <c r="D17" s="6"/>
      <c r="E17" s="415"/>
      <c r="F17" s="330"/>
      <c r="G17" s="25"/>
      <c r="H17" s="16"/>
      <c r="I17" s="14"/>
      <c r="J17" s="15"/>
      <c r="K17" s="14"/>
      <c r="L17" s="15"/>
      <c r="M17" s="14"/>
      <c r="N17" s="15"/>
    </row>
    <row r="18" spans="1:14" ht="14.25" customHeight="1">
      <c r="A18" s="411"/>
      <c r="B18" s="65" t="s">
        <v>96</v>
      </c>
      <c r="C18" s="111"/>
      <c r="D18" s="8"/>
      <c r="E18" s="416"/>
      <c r="F18" s="306"/>
      <c r="G18" s="23"/>
      <c r="H18" s="24"/>
      <c r="I18" s="7"/>
      <c r="J18" s="8"/>
      <c r="K18" s="7"/>
      <c r="L18" s="8"/>
      <c r="M18" s="7"/>
      <c r="N18" s="8"/>
    </row>
    <row r="19" spans="1:14" ht="14.25" customHeight="1" thickBot="1">
      <c r="A19" s="411"/>
      <c r="B19" s="65" t="s">
        <v>114</v>
      </c>
      <c r="C19" s="111"/>
      <c r="D19" s="8"/>
      <c r="E19" s="416"/>
      <c r="F19" s="306"/>
      <c r="G19" s="23"/>
      <c r="H19" s="24"/>
      <c r="I19" s="7"/>
      <c r="J19" s="8"/>
      <c r="K19" s="7"/>
      <c r="L19" s="8"/>
      <c r="M19" s="7"/>
      <c r="N19" s="8"/>
    </row>
    <row r="20" spans="1:14" ht="13.5" thickTop="1">
      <c r="A20" s="410" t="s">
        <v>19</v>
      </c>
      <c r="B20" s="61" t="s">
        <v>95</v>
      </c>
      <c r="C20" s="110"/>
      <c r="D20" s="233"/>
      <c r="E20" s="415"/>
      <c r="F20" s="330"/>
      <c r="G20" s="25"/>
      <c r="H20" s="16"/>
      <c r="I20" s="14"/>
      <c r="J20" s="15"/>
      <c r="K20" s="14"/>
      <c r="L20" s="15"/>
      <c r="M20" s="14"/>
      <c r="N20" s="15"/>
    </row>
    <row r="21" spans="1:14" ht="15" customHeight="1">
      <c r="A21" s="411"/>
      <c r="B21" s="65" t="s">
        <v>96</v>
      </c>
      <c r="C21" s="111"/>
      <c r="D21" s="234"/>
      <c r="E21" s="416"/>
      <c r="F21" s="306"/>
      <c r="G21" s="23"/>
      <c r="H21" s="24"/>
      <c r="I21" s="7"/>
      <c r="J21" s="8"/>
      <c r="K21" s="7"/>
      <c r="L21" s="8"/>
      <c r="M21" s="7"/>
      <c r="N21" s="8"/>
    </row>
    <row r="22" spans="1:14" ht="15" customHeight="1" thickBot="1">
      <c r="A22" s="411"/>
      <c r="B22" s="65" t="s">
        <v>114</v>
      </c>
      <c r="C22" s="111"/>
      <c r="D22" s="234"/>
      <c r="E22" s="416"/>
      <c r="F22" s="306"/>
      <c r="G22" s="23"/>
      <c r="H22" s="24"/>
      <c r="I22" s="7"/>
      <c r="J22" s="8"/>
      <c r="K22" s="7"/>
      <c r="L22" s="8"/>
      <c r="M22" s="7"/>
      <c r="N22" s="8"/>
    </row>
    <row r="23" spans="1:14" ht="13.5" thickTop="1">
      <c r="A23" s="410" t="s">
        <v>20</v>
      </c>
      <c r="B23" s="61" t="s">
        <v>95</v>
      </c>
      <c r="C23" s="110"/>
      <c r="D23" s="233"/>
      <c r="E23" s="415"/>
      <c r="F23" s="330"/>
      <c r="G23" s="25"/>
      <c r="H23" s="16"/>
      <c r="I23" s="14"/>
      <c r="J23" s="15"/>
      <c r="K23" s="14"/>
      <c r="L23" s="15"/>
      <c r="M23" s="14"/>
      <c r="N23" s="15"/>
    </row>
    <row r="24" spans="1:14" ht="15" customHeight="1">
      <c r="A24" s="411"/>
      <c r="B24" s="65" t="s">
        <v>96</v>
      </c>
      <c r="C24" s="111"/>
      <c r="D24" s="234"/>
      <c r="E24" s="416"/>
      <c r="F24" s="306"/>
      <c r="G24" s="23"/>
      <c r="H24" s="24"/>
      <c r="I24" s="7"/>
      <c r="J24" s="8"/>
      <c r="K24" s="7"/>
      <c r="L24" s="8"/>
      <c r="M24" s="7"/>
      <c r="N24" s="8"/>
    </row>
    <row r="25" spans="1:14" ht="15" customHeight="1" thickBot="1">
      <c r="A25" s="411"/>
      <c r="B25" s="65" t="s">
        <v>114</v>
      </c>
      <c r="C25" s="111"/>
      <c r="D25" s="234"/>
      <c r="E25" s="416"/>
      <c r="F25" s="306"/>
      <c r="G25" s="23"/>
      <c r="H25" s="24"/>
      <c r="I25" s="7"/>
      <c r="J25" s="8"/>
      <c r="K25" s="7"/>
      <c r="L25" s="8"/>
      <c r="M25" s="7"/>
      <c r="N25" s="8"/>
    </row>
    <row r="26" spans="1:14" ht="13.5" thickTop="1">
      <c r="A26" s="410" t="s">
        <v>69</v>
      </c>
      <c r="B26" s="61" t="s">
        <v>95</v>
      </c>
      <c r="C26" s="110"/>
      <c r="D26" s="233"/>
      <c r="E26" s="415"/>
      <c r="F26" s="330"/>
      <c r="G26" s="25"/>
      <c r="H26" s="16"/>
      <c r="I26" s="14"/>
      <c r="J26" s="15"/>
      <c r="K26" s="14"/>
      <c r="L26" s="15"/>
      <c r="M26" s="14"/>
      <c r="N26" s="15"/>
    </row>
    <row r="27" spans="1:14" ht="15" customHeight="1">
      <c r="A27" s="411"/>
      <c r="B27" s="65" t="s">
        <v>96</v>
      </c>
      <c r="C27" s="111"/>
      <c r="D27" s="234"/>
      <c r="E27" s="416"/>
      <c r="F27" s="306"/>
      <c r="G27" s="23"/>
      <c r="H27" s="24"/>
      <c r="I27" s="7"/>
      <c r="J27" s="8"/>
      <c r="K27" s="7"/>
      <c r="L27" s="8"/>
      <c r="M27" s="7"/>
      <c r="N27" s="8"/>
    </row>
    <row r="28" spans="1:14" ht="15" customHeight="1" thickBot="1">
      <c r="A28" s="411"/>
      <c r="B28" s="65" t="s">
        <v>114</v>
      </c>
      <c r="C28" s="111"/>
      <c r="D28" s="234"/>
      <c r="E28" s="416"/>
      <c r="F28" s="306"/>
      <c r="G28" s="23"/>
      <c r="H28" s="24"/>
      <c r="I28" s="7"/>
      <c r="J28" s="8"/>
      <c r="K28" s="7"/>
      <c r="L28" s="8"/>
      <c r="M28" s="7"/>
      <c r="N28" s="8"/>
    </row>
    <row r="29" spans="1:14" ht="13.5" thickTop="1">
      <c r="A29" s="410" t="s">
        <v>70</v>
      </c>
      <c r="B29" s="61" t="s">
        <v>95</v>
      </c>
      <c r="C29" s="110"/>
      <c r="D29" s="233"/>
      <c r="E29" s="415"/>
      <c r="F29" s="330"/>
      <c r="G29" s="25"/>
      <c r="H29" s="16"/>
      <c r="I29" s="14"/>
      <c r="J29" s="15"/>
      <c r="K29" s="14"/>
      <c r="L29" s="15"/>
      <c r="M29" s="14"/>
      <c r="N29" s="15"/>
    </row>
    <row r="30" spans="1:14" ht="15" customHeight="1">
      <c r="A30" s="411"/>
      <c r="B30" s="65" t="s">
        <v>96</v>
      </c>
      <c r="C30" s="111"/>
      <c r="D30" s="234"/>
      <c r="E30" s="416"/>
      <c r="F30" s="306"/>
      <c r="G30" s="23"/>
      <c r="H30" s="24"/>
      <c r="I30" s="7"/>
      <c r="J30" s="8"/>
      <c r="K30" s="7"/>
      <c r="L30" s="8"/>
      <c r="M30" s="7"/>
      <c r="N30" s="8"/>
    </row>
    <row r="31" spans="1:14" ht="15" customHeight="1" thickBot="1">
      <c r="A31" s="411"/>
      <c r="B31" s="65" t="s">
        <v>114</v>
      </c>
      <c r="C31" s="111"/>
      <c r="D31" s="234"/>
      <c r="E31" s="416"/>
      <c r="F31" s="306"/>
      <c r="G31" s="23"/>
      <c r="H31" s="24"/>
      <c r="I31" s="7"/>
      <c r="J31" s="8"/>
      <c r="K31" s="7"/>
      <c r="L31" s="8"/>
      <c r="M31" s="7"/>
      <c r="N31" s="8"/>
    </row>
    <row r="32" spans="1:14" ht="13.5" thickTop="1">
      <c r="A32" s="410" t="s">
        <v>22</v>
      </c>
      <c r="B32" s="61" t="s">
        <v>95</v>
      </c>
      <c r="C32" s="110"/>
      <c r="D32" s="233"/>
      <c r="E32" s="415"/>
      <c r="F32" s="330"/>
      <c r="G32" s="21"/>
      <c r="H32" s="22"/>
      <c r="I32" s="21"/>
      <c r="J32" s="22"/>
      <c r="K32" s="21"/>
      <c r="L32" s="22"/>
      <c r="M32" s="21"/>
      <c r="N32" s="22"/>
    </row>
    <row r="33" spans="1:14" ht="15" customHeight="1">
      <c r="A33" s="411"/>
      <c r="B33" s="65" t="s">
        <v>96</v>
      </c>
      <c r="C33" s="111"/>
      <c r="D33" s="234"/>
      <c r="E33" s="416"/>
      <c r="F33" s="306"/>
      <c r="G33" s="21"/>
      <c r="H33" s="22"/>
      <c r="I33" s="21"/>
      <c r="J33" s="22"/>
      <c r="K33" s="21"/>
      <c r="L33" s="22"/>
      <c r="M33" s="21"/>
      <c r="N33" s="22"/>
    </row>
    <row r="34" spans="1:14" ht="15" customHeight="1" thickBot="1">
      <c r="A34" s="411"/>
      <c r="B34" s="65" t="s">
        <v>114</v>
      </c>
      <c r="C34" s="111"/>
      <c r="D34" s="234"/>
      <c r="E34" s="416"/>
      <c r="F34" s="306"/>
      <c r="G34" s="21"/>
      <c r="H34" s="22"/>
      <c r="I34" s="21"/>
      <c r="J34" s="22"/>
      <c r="K34" s="21"/>
      <c r="L34" s="22"/>
      <c r="M34" s="21"/>
      <c r="N34" s="22"/>
    </row>
    <row r="35" spans="1:14" ht="12.75">
      <c r="A35" s="486" t="s">
        <v>23</v>
      </c>
      <c r="B35" s="199" t="s">
        <v>95</v>
      </c>
      <c r="C35" s="117"/>
      <c r="D35" s="183"/>
      <c r="E35" s="489"/>
      <c r="F35" s="485"/>
      <c r="G35" s="115"/>
      <c r="H35" s="5"/>
      <c r="I35" s="4"/>
      <c r="J35" s="5"/>
      <c r="K35" s="4"/>
      <c r="L35" s="5"/>
      <c r="M35" s="4"/>
      <c r="N35" s="5"/>
    </row>
    <row r="36" spans="1:14" ht="15" customHeight="1">
      <c r="A36" s="487"/>
      <c r="B36" s="65" t="s">
        <v>96</v>
      </c>
      <c r="C36" s="111"/>
      <c r="D36" s="8"/>
      <c r="E36" s="416"/>
      <c r="F36" s="451"/>
      <c r="G36" s="115"/>
      <c r="H36" s="5"/>
      <c r="I36" s="4"/>
      <c r="J36" s="5"/>
      <c r="K36" s="4"/>
      <c r="L36" s="5"/>
      <c r="M36" s="4"/>
      <c r="N36" s="5"/>
    </row>
    <row r="37" spans="1:14" ht="15" customHeight="1" thickBot="1">
      <c r="A37" s="488"/>
      <c r="B37" s="200" t="s">
        <v>114</v>
      </c>
      <c r="C37" s="127"/>
      <c r="D37" s="185"/>
      <c r="E37" s="490"/>
      <c r="F37" s="452"/>
      <c r="G37" s="115"/>
      <c r="H37" s="5"/>
      <c r="I37" s="4"/>
      <c r="J37" s="5"/>
      <c r="K37" s="4"/>
      <c r="L37" s="5"/>
      <c r="M37" s="4"/>
      <c r="N37" s="5"/>
    </row>
    <row r="38" spans="1:14" ht="12.75">
      <c r="A38" s="411" t="s">
        <v>24</v>
      </c>
      <c r="B38" s="65" t="s">
        <v>95</v>
      </c>
      <c r="C38" s="111"/>
      <c r="D38" s="183"/>
      <c r="E38" s="416"/>
      <c r="F38" s="306"/>
      <c r="G38" s="4"/>
      <c r="H38" s="5"/>
      <c r="I38" s="4"/>
      <c r="J38" s="5"/>
      <c r="K38" s="4"/>
      <c r="L38" s="5"/>
      <c r="M38" s="4"/>
      <c r="N38" s="5"/>
    </row>
    <row r="39" spans="1:14" ht="15" customHeight="1">
      <c r="A39" s="411"/>
      <c r="B39" s="65" t="s">
        <v>96</v>
      </c>
      <c r="C39" s="111"/>
      <c r="D39" s="8"/>
      <c r="E39" s="416"/>
      <c r="F39" s="306"/>
      <c r="G39" s="4"/>
      <c r="H39" s="5"/>
      <c r="I39" s="4"/>
      <c r="J39" s="5"/>
      <c r="K39" s="4"/>
      <c r="L39" s="5"/>
      <c r="M39" s="4"/>
      <c r="N39" s="5"/>
    </row>
    <row r="40" spans="1:14" ht="15" customHeight="1" thickBot="1">
      <c r="A40" s="411"/>
      <c r="B40" s="65" t="s">
        <v>114</v>
      </c>
      <c r="C40" s="111"/>
      <c r="D40" s="185"/>
      <c r="E40" s="416"/>
      <c r="F40" s="306"/>
      <c r="G40" s="4"/>
      <c r="H40" s="5"/>
      <c r="I40" s="4"/>
      <c r="J40" s="5"/>
      <c r="K40" s="4"/>
      <c r="L40" s="5"/>
      <c r="M40" s="4"/>
      <c r="N40" s="5"/>
    </row>
    <row r="41" spans="1:14" ht="13.5" thickTop="1">
      <c r="A41" s="410" t="s">
        <v>25</v>
      </c>
      <c r="B41" s="61" t="s">
        <v>95</v>
      </c>
      <c r="C41" s="110"/>
      <c r="D41" s="183"/>
      <c r="E41" s="415"/>
      <c r="F41" s="330"/>
      <c r="G41" s="4"/>
      <c r="H41" s="5"/>
      <c r="I41" s="4"/>
      <c r="J41" s="5"/>
      <c r="K41" s="4"/>
      <c r="L41" s="5"/>
      <c r="M41" s="4"/>
      <c r="N41" s="5"/>
    </row>
    <row r="42" spans="1:14" ht="15" customHeight="1">
      <c r="A42" s="411"/>
      <c r="B42" s="65" t="s">
        <v>96</v>
      </c>
      <c r="C42" s="111"/>
      <c r="D42" s="8"/>
      <c r="E42" s="416"/>
      <c r="F42" s="306"/>
      <c r="G42" s="4"/>
      <c r="H42" s="5"/>
      <c r="I42" s="4"/>
      <c r="J42" s="5"/>
      <c r="K42" s="4"/>
      <c r="L42" s="5"/>
      <c r="M42" s="4"/>
      <c r="N42" s="5"/>
    </row>
    <row r="43" spans="1:14" ht="15" customHeight="1" thickBot="1">
      <c r="A43" s="411"/>
      <c r="B43" s="65" t="s">
        <v>114</v>
      </c>
      <c r="C43" s="111"/>
      <c r="D43" s="185"/>
      <c r="E43" s="416"/>
      <c r="F43" s="306"/>
      <c r="G43" s="4"/>
      <c r="H43" s="5"/>
      <c r="I43" s="4"/>
      <c r="J43" s="5"/>
      <c r="K43" s="4"/>
      <c r="L43" s="5"/>
      <c r="M43" s="4"/>
      <c r="N43" s="5"/>
    </row>
    <row r="44" spans="1:14" ht="12.75">
      <c r="A44" s="403" t="s">
        <v>26</v>
      </c>
      <c r="B44" s="182" t="s">
        <v>95</v>
      </c>
      <c r="C44" s="117"/>
      <c r="D44" s="183"/>
      <c r="E44" s="427"/>
      <c r="F44" s="485"/>
      <c r="G44" s="76"/>
      <c r="H44" s="15"/>
      <c r="I44" s="14"/>
      <c r="J44" s="15"/>
      <c r="K44" s="14"/>
      <c r="L44" s="15"/>
      <c r="M44" s="14"/>
      <c r="N44" s="15"/>
    </row>
    <row r="45" spans="1:14" ht="15" customHeight="1">
      <c r="A45" s="404"/>
      <c r="B45" s="172" t="s">
        <v>96</v>
      </c>
      <c r="C45" s="111"/>
      <c r="D45" s="8"/>
      <c r="E45" s="329"/>
      <c r="F45" s="451"/>
      <c r="G45" s="76"/>
      <c r="H45" s="15"/>
      <c r="I45" s="14"/>
      <c r="J45" s="15"/>
      <c r="K45" s="14"/>
      <c r="L45" s="15"/>
      <c r="M45" s="14"/>
      <c r="N45" s="15"/>
    </row>
    <row r="46" spans="1:14" ht="15" customHeight="1" thickBot="1">
      <c r="A46" s="405"/>
      <c r="B46" s="184" t="s">
        <v>114</v>
      </c>
      <c r="C46" s="127"/>
      <c r="D46" s="185"/>
      <c r="E46" s="428"/>
      <c r="F46" s="399"/>
      <c r="G46" s="136"/>
      <c r="H46" s="136"/>
      <c r="I46" s="136"/>
      <c r="J46" s="136"/>
      <c r="K46" s="136"/>
      <c r="L46" s="136"/>
      <c r="M46" s="136"/>
      <c r="N46" s="136"/>
    </row>
    <row r="47" spans="1:14" s="30" customFormat="1" ht="14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s="37" customFormat="1" ht="12.75">
      <c r="A48" s="323" t="s">
        <v>32</v>
      </c>
      <c r="B48" s="323"/>
      <c r="C48" s="323"/>
      <c r="D48" s="324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3" t="s">
        <v>35</v>
      </c>
      <c r="C50" s="323"/>
      <c r="D50" s="323"/>
      <c r="E50" s="324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3" t="s">
        <v>34</v>
      </c>
      <c r="C51" s="323"/>
      <c r="D51" s="32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mergeCells count="55">
    <mergeCell ref="M9:N9"/>
    <mergeCell ref="G8:N8"/>
    <mergeCell ref="A20:A22"/>
    <mergeCell ref="F11:F13"/>
    <mergeCell ref="F14:F16"/>
    <mergeCell ref="A8:A10"/>
    <mergeCell ref="B8:D8"/>
    <mergeCell ref="E8:F8"/>
    <mergeCell ref="A11:A13"/>
    <mergeCell ref="A14:A16"/>
    <mergeCell ref="I1:K1"/>
    <mergeCell ref="I2:K2"/>
    <mergeCell ref="I3:K3"/>
    <mergeCell ref="A6:N7"/>
    <mergeCell ref="E11:E13"/>
    <mergeCell ref="E14:E16"/>
    <mergeCell ref="K9:L9"/>
    <mergeCell ref="I9:J9"/>
    <mergeCell ref="D9:D10"/>
    <mergeCell ref="E9:E10"/>
    <mergeCell ref="F9:F10"/>
    <mergeCell ref="G9:H9"/>
    <mergeCell ref="B9:C10"/>
    <mergeCell ref="F17:F19"/>
    <mergeCell ref="B50:E50"/>
    <mergeCell ref="B51:D51"/>
    <mergeCell ref="A48:D48"/>
    <mergeCell ref="F20:F22"/>
    <mergeCell ref="A17:A19"/>
    <mergeCell ref="E17:E19"/>
    <mergeCell ref="A23:A25"/>
    <mergeCell ref="E23:E25"/>
    <mergeCell ref="A26:A28"/>
    <mergeCell ref="A29:A31"/>
    <mergeCell ref="E29:E31"/>
    <mergeCell ref="F29:F31"/>
    <mergeCell ref="E20:E22"/>
    <mergeCell ref="E26:E28"/>
    <mergeCell ref="F26:F28"/>
    <mergeCell ref="F23:F25"/>
    <mergeCell ref="A32:A34"/>
    <mergeCell ref="E32:E34"/>
    <mergeCell ref="F32:F34"/>
    <mergeCell ref="A38:A40"/>
    <mergeCell ref="E38:E40"/>
    <mergeCell ref="F38:F40"/>
    <mergeCell ref="A35:A37"/>
    <mergeCell ref="E35:E37"/>
    <mergeCell ref="F35:F37"/>
    <mergeCell ref="A44:A46"/>
    <mergeCell ref="E44:E46"/>
    <mergeCell ref="F44:F46"/>
    <mergeCell ref="A41:A43"/>
    <mergeCell ref="E41:E43"/>
    <mergeCell ref="F41:F43"/>
  </mergeCells>
  <printOptions/>
  <pageMargins left="0.1968503937007874" right="0.1968503937007874" top="0.38" bottom="0.5905511811023623" header="0.41" footer="0.31496062992125984"/>
  <pageSetup horizontalDpi="600" verticalDpi="600" orientation="landscape" paperSize="9" r:id="rId1"/>
  <headerFooter alignWithMargins="0">
    <oddFooter>&amp;L&amp;Z&amp;F&amp;R&amp;P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C14" sqref="C14"/>
    </sheetView>
  </sheetViews>
  <sheetFormatPr defaultColWidth="9.140625" defaultRowHeight="12.75"/>
  <cols>
    <col min="1" max="1" width="16.140625" style="0" customWidth="1"/>
    <col min="2" max="2" width="7.57421875" style="0" customWidth="1"/>
    <col min="3" max="3" width="11.00390625" style="0" customWidth="1"/>
    <col min="4" max="4" width="7.421875" style="0" customWidth="1"/>
    <col min="5" max="5" width="12.140625" style="0" customWidth="1"/>
    <col min="6" max="6" width="6.00390625" style="0" customWidth="1"/>
    <col min="7" max="7" width="15.28125" style="0" customWidth="1"/>
    <col min="8" max="8" width="8.57421875" style="0" customWidth="1"/>
    <col min="9" max="9" width="11.7109375" style="0" customWidth="1"/>
    <col min="10" max="10" width="7.28125" style="0" customWidth="1"/>
    <col min="11" max="11" width="13.28125" style="0" customWidth="1"/>
    <col min="12" max="12" width="4.7109375" style="0" customWidth="1"/>
    <col min="13" max="14" width="12.421875" style="0" customWidth="1"/>
  </cols>
  <sheetData>
    <row r="1" spans="1:13" s="34" customFormat="1" ht="15" customHeight="1">
      <c r="A1" s="29" t="s">
        <v>41</v>
      </c>
      <c r="B1" s="27" t="s">
        <v>50</v>
      </c>
      <c r="C1" s="27"/>
      <c r="D1" s="27"/>
      <c r="E1" s="28"/>
      <c r="F1" s="28"/>
      <c r="G1" s="28"/>
      <c r="H1" s="27" t="s">
        <v>29</v>
      </c>
      <c r="I1" s="27"/>
      <c r="J1" s="27"/>
      <c r="K1" s="28">
        <v>879</v>
      </c>
      <c r="L1" s="28"/>
      <c r="M1" s="28"/>
    </row>
    <row r="2" spans="1:13" s="34" customFormat="1" ht="15" customHeight="1">
      <c r="A2" s="27" t="s">
        <v>1</v>
      </c>
      <c r="B2" s="27" t="s">
        <v>64</v>
      </c>
      <c r="C2" s="27"/>
      <c r="D2" s="27"/>
      <c r="E2" s="28"/>
      <c r="F2" s="28"/>
      <c r="G2" s="28"/>
      <c r="H2" s="27" t="s">
        <v>2</v>
      </c>
      <c r="I2" s="27"/>
      <c r="J2" s="27"/>
      <c r="K2" s="28">
        <v>3</v>
      </c>
      <c r="L2" s="28"/>
      <c r="M2" s="28"/>
    </row>
    <row r="3" spans="1:13" s="34" customFormat="1" ht="15" customHeight="1">
      <c r="A3" s="27" t="s">
        <v>0</v>
      </c>
      <c r="B3" s="27" t="s">
        <v>64</v>
      </c>
      <c r="C3" s="27"/>
      <c r="D3" s="27"/>
      <c r="E3" s="28"/>
      <c r="F3" s="28"/>
      <c r="G3" s="28"/>
      <c r="H3" s="27" t="s">
        <v>3</v>
      </c>
      <c r="I3" s="27"/>
      <c r="J3" s="27"/>
      <c r="K3" s="28" t="s">
        <v>49</v>
      </c>
      <c r="L3" s="28"/>
      <c r="M3" s="28"/>
    </row>
    <row r="4" spans="1:14" s="34" customFormat="1" ht="15" customHeight="1">
      <c r="A4" s="27" t="s">
        <v>4</v>
      </c>
      <c r="B4" s="27" t="s">
        <v>65</v>
      </c>
      <c r="C4" s="27"/>
      <c r="D4" s="27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3" ht="15" customHeight="1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66</v>
      </c>
      <c r="L5" s="45"/>
      <c r="M5" s="1"/>
    </row>
    <row r="6" spans="1:14" ht="15" customHeight="1" thickTop="1">
      <c r="A6" s="325" t="s">
        <v>5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9"/>
    </row>
    <row r="7" spans="1:14" ht="15" customHeight="1" thickBot="1">
      <c r="A7" s="300"/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2"/>
    </row>
    <row r="8" spans="1:14" ht="15" customHeight="1" thickBot="1" thickTop="1">
      <c r="A8" s="307" t="s">
        <v>6</v>
      </c>
      <c r="B8" s="317" t="s">
        <v>7</v>
      </c>
      <c r="C8" s="318"/>
      <c r="D8" s="319"/>
      <c r="E8" s="317" t="s">
        <v>11</v>
      </c>
      <c r="F8" s="319"/>
      <c r="G8" s="303" t="s">
        <v>15</v>
      </c>
      <c r="H8" s="304"/>
      <c r="I8" s="304"/>
      <c r="J8" s="304"/>
      <c r="K8" s="304"/>
      <c r="L8" s="304"/>
      <c r="M8" s="304"/>
      <c r="N8" s="305"/>
    </row>
    <row r="9" spans="1:14" ht="15" customHeight="1" thickTop="1">
      <c r="A9" s="308"/>
      <c r="B9" s="326" t="s">
        <v>8</v>
      </c>
      <c r="C9" s="327"/>
      <c r="D9" s="322" t="s">
        <v>9</v>
      </c>
      <c r="E9" s="310" t="s">
        <v>10</v>
      </c>
      <c r="F9" s="322" t="s">
        <v>9</v>
      </c>
      <c r="G9" s="440" t="s">
        <v>27</v>
      </c>
      <c r="H9" s="441"/>
      <c r="I9" s="312" t="s">
        <v>28</v>
      </c>
      <c r="J9" s="313"/>
      <c r="K9" s="312" t="s">
        <v>13</v>
      </c>
      <c r="L9" s="313"/>
      <c r="M9" s="312" t="s">
        <v>14</v>
      </c>
      <c r="N9" s="313"/>
    </row>
    <row r="10" spans="1:14" ht="15" customHeight="1" thickBot="1">
      <c r="A10" s="309"/>
      <c r="B10" s="494"/>
      <c r="C10" s="316"/>
      <c r="D10" s="306"/>
      <c r="E10" s="311"/>
      <c r="F10" s="331"/>
      <c r="G10" s="18" t="s">
        <v>115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" customHeight="1" thickTop="1">
      <c r="A11" s="321" t="s">
        <v>16</v>
      </c>
      <c r="B11" s="136" t="s">
        <v>101</v>
      </c>
      <c r="C11" s="148">
        <v>0</v>
      </c>
      <c r="D11" s="136">
        <f>(5.48+3.138+0.093)*1.075</f>
        <v>9.364325</v>
      </c>
      <c r="E11" s="88"/>
      <c r="F11" s="6"/>
      <c r="G11" s="9"/>
      <c r="H11" s="146"/>
      <c r="I11" s="443"/>
      <c r="J11" s="443"/>
      <c r="K11" s="136"/>
      <c r="L11" s="136"/>
      <c r="M11" s="136"/>
      <c r="N11" s="136"/>
    </row>
    <row r="12" spans="1:14" ht="15" customHeight="1">
      <c r="A12" s="477"/>
      <c r="B12" s="137" t="s">
        <v>116</v>
      </c>
      <c r="C12" s="137">
        <v>0</v>
      </c>
      <c r="D12" s="136">
        <f>(3.49+0.784+0.093)*1.075</f>
        <v>4.694525</v>
      </c>
      <c r="E12" s="85"/>
      <c r="F12" s="8"/>
      <c r="G12" s="12"/>
      <c r="H12" s="145"/>
      <c r="I12" s="444"/>
      <c r="J12" s="444"/>
      <c r="K12" s="136"/>
      <c r="L12" s="136"/>
      <c r="M12" s="136"/>
      <c r="N12" s="136"/>
    </row>
    <row r="13" spans="1:14" ht="15" customHeight="1">
      <c r="A13" s="338"/>
      <c r="B13" s="137" t="s">
        <v>112</v>
      </c>
      <c r="C13" s="137">
        <v>34.5</v>
      </c>
      <c r="D13" s="136">
        <f>46.514*1.075</f>
        <v>50.00255</v>
      </c>
      <c r="E13" s="86"/>
      <c r="F13" s="22"/>
      <c r="G13" s="12"/>
      <c r="H13" s="145"/>
      <c r="I13" s="445"/>
      <c r="J13" s="445"/>
      <c r="K13" s="136"/>
      <c r="L13" s="136"/>
      <c r="M13" s="136"/>
      <c r="N13" s="136"/>
    </row>
    <row r="14" spans="1:14" ht="15" customHeight="1">
      <c r="A14" s="332" t="s">
        <v>17</v>
      </c>
      <c r="B14" s="136" t="s">
        <v>101</v>
      </c>
      <c r="C14" s="136"/>
      <c r="D14" s="136"/>
      <c r="E14" s="85"/>
      <c r="F14" s="8"/>
      <c r="G14" s="12"/>
      <c r="H14" s="145"/>
      <c r="I14" s="495"/>
      <c r="J14" s="443"/>
      <c r="K14" s="136"/>
      <c r="L14" s="136"/>
      <c r="M14" s="136"/>
      <c r="N14" s="136"/>
    </row>
    <row r="15" spans="1:14" ht="15" customHeight="1">
      <c r="A15" s="477"/>
      <c r="B15" s="136" t="s">
        <v>102</v>
      </c>
      <c r="C15" s="136"/>
      <c r="D15" s="137"/>
      <c r="E15" s="85"/>
      <c r="F15" s="8"/>
      <c r="G15" s="12"/>
      <c r="H15" s="145"/>
      <c r="I15" s="496"/>
      <c r="J15" s="444"/>
      <c r="K15" s="136"/>
      <c r="L15" s="136"/>
      <c r="M15" s="136"/>
      <c r="N15" s="136"/>
    </row>
    <row r="16" spans="1:14" ht="15" customHeight="1">
      <c r="A16" s="338"/>
      <c r="B16" s="136" t="s">
        <v>114</v>
      </c>
      <c r="C16" s="136"/>
      <c r="D16" s="137"/>
      <c r="E16" s="76"/>
      <c r="F16" s="16"/>
      <c r="G16" s="11"/>
      <c r="H16" s="147"/>
      <c r="I16" s="497"/>
      <c r="J16" s="445"/>
      <c r="K16" s="115"/>
      <c r="L16" s="5"/>
      <c r="M16" s="4"/>
      <c r="N16" s="5"/>
    </row>
    <row r="17" spans="1:14" ht="15" customHeight="1">
      <c r="A17" s="332" t="s">
        <v>18</v>
      </c>
      <c r="B17" s="136" t="s">
        <v>101</v>
      </c>
      <c r="C17" s="148"/>
      <c r="D17" s="136"/>
      <c r="E17" s="76"/>
      <c r="F17" s="16"/>
      <c r="G17" s="11"/>
      <c r="H17" s="13"/>
      <c r="I17" s="415"/>
      <c r="J17" s="330"/>
      <c r="K17" s="4"/>
      <c r="L17" s="5"/>
      <c r="M17" s="4"/>
      <c r="N17" s="5"/>
    </row>
    <row r="18" spans="1:14" ht="15" customHeight="1">
      <c r="A18" s="477"/>
      <c r="B18" s="137" t="s">
        <v>102</v>
      </c>
      <c r="C18" s="136"/>
      <c r="D18" s="137"/>
      <c r="E18" s="76"/>
      <c r="F18" s="16"/>
      <c r="G18" s="11"/>
      <c r="H18" s="13"/>
      <c r="I18" s="416"/>
      <c r="J18" s="306"/>
      <c r="K18" s="4"/>
      <c r="L18" s="5"/>
      <c r="M18" s="4"/>
      <c r="N18" s="5"/>
    </row>
    <row r="19" spans="1:14" ht="15" customHeight="1">
      <c r="A19" s="477"/>
      <c r="B19" s="136" t="s">
        <v>114</v>
      </c>
      <c r="C19" s="136"/>
      <c r="D19" s="137"/>
      <c r="E19" s="76"/>
      <c r="F19" s="16"/>
      <c r="G19" s="11"/>
      <c r="H19" s="13"/>
      <c r="I19" s="424"/>
      <c r="J19" s="314"/>
      <c r="K19" s="4"/>
      <c r="L19" s="5"/>
      <c r="M19" s="4"/>
      <c r="N19" s="5"/>
    </row>
    <row r="20" spans="1:14" ht="15" customHeight="1">
      <c r="A20" s="491" t="s">
        <v>19</v>
      </c>
      <c r="B20" s="136" t="s">
        <v>101</v>
      </c>
      <c r="C20" s="113"/>
      <c r="D20" s="228"/>
      <c r="E20" s="115"/>
      <c r="F20" s="5"/>
      <c r="G20" s="4"/>
      <c r="H20" s="5"/>
      <c r="I20" s="415"/>
      <c r="J20" s="330"/>
      <c r="K20" s="4"/>
      <c r="L20" s="5"/>
      <c r="M20" s="4"/>
      <c r="N20" s="5"/>
    </row>
    <row r="21" spans="1:14" ht="15" customHeight="1">
      <c r="A21" s="492"/>
      <c r="B21" s="137" t="s">
        <v>102</v>
      </c>
      <c r="C21" s="113"/>
      <c r="D21" s="228"/>
      <c r="E21" s="115"/>
      <c r="F21" s="5"/>
      <c r="G21" s="4"/>
      <c r="H21" s="5"/>
      <c r="I21" s="416"/>
      <c r="J21" s="306"/>
      <c r="K21" s="4"/>
      <c r="L21" s="5"/>
      <c r="M21" s="4"/>
      <c r="N21" s="5"/>
    </row>
    <row r="22" spans="1:14" ht="15" customHeight="1">
      <c r="A22" s="493"/>
      <c r="B22" s="136" t="s">
        <v>114</v>
      </c>
      <c r="C22" s="113"/>
      <c r="D22" s="228"/>
      <c r="E22" s="115"/>
      <c r="F22" s="5"/>
      <c r="G22" s="4"/>
      <c r="H22" s="5"/>
      <c r="I22" s="424"/>
      <c r="J22" s="314"/>
      <c r="K22" s="4"/>
      <c r="L22" s="5"/>
      <c r="M22" s="4"/>
      <c r="N22" s="5"/>
    </row>
    <row r="23" spans="1:14" ht="15" customHeight="1">
      <c r="A23" s="491" t="s">
        <v>20</v>
      </c>
      <c r="B23" s="136" t="s">
        <v>101</v>
      </c>
      <c r="C23" s="113"/>
      <c r="D23" s="228"/>
      <c r="E23" s="115"/>
      <c r="F23" s="5"/>
      <c r="G23" s="4"/>
      <c r="H23" s="5"/>
      <c r="I23" s="415"/>
      <c r="J23" s="330"/>
      <c r="K23" s="4"/>
      <c r="L23" s="5"/>
      <c r="M23" s="4"/>
      <c r="N23" s="5"/>
    </row>
    <row r="24" spans="1:14" ht="15" customHeight="1">
      <c r="A24" s="492"/>
      <c r="B24" s="137" t="s">
        <v>102</v>
      </c>
      <c r="C24" s="113"/>
      <c r="D24" s="228"/>
      <c r="E24" s="115"/>
      <c r="F24" s="5"/>
      <c r="G24" s="4"/>
      <c r="H24" s="5"/>
      <c r="I24" s="416"/>
      <c r="J24" s="306"/>
      <c r="K24" s="4"/>
      <c r="L24" s="5"/>
      <c r="M24" s="4"/>
      <c r="N24" s="5"/>
    </row>
    <row r="25" spans="1:14" ht="15" customHeight="1">
      <c r="A25" s="493"/>
      <c r="B25" s="136" t="s">
        <v>114</v>
      </c>
      <c r="C25" s="113"/>
      <c r="D25" s="228"/>
      <c r="E25" s="115"/>
      <c r="F25" s="5"/>
      <c r="G25" s="4"/>
      <c r="H25" s="5"/>
      <c r="I25" s="424"/>
      <c r="J25" s="314"/>
      <c r="K25" s="4"/>
      <c r="L25" s="5"/>
      <c r="M25" s="4"/>
      <c r="N25" s="5"/>
    </row>
    <row r="26" spans="1:14" ht="15" customHeight="1">
      <c r="A26" s="491" t="s">
        <v>21</v>
      </c>
      <c r="B26" s="136" t="s">
        <v>101</v>
      </c>
      <c r="C26" s="113"/>
      <c r="D26" s="228"/>
      <c r="E26" s="115"/>
      <c r="F26" s="5"/>
      <c r="G26" s="4"/>
      <c r="H26" s="5"/>
      <c r="I26" s="415"/>
      <c r="J26" s="330"/>
      <c r="K26" s="4"/>
      <c r="L26" s="5"/>
      <c r="M26" s="4"/>
      <c r="N26" s="5"/>
    </row>
    <row r="27" spans="1:14" ht="15" customHeight="1">
      <c r="A27" s="492"/>
      <c r="B27" s="137" t="s">
        <v>102</v>
      </c>
      <c r="C27" s="113"/>
      <c r="D27" s="228"/>
      <c r="E27" s="115"/>
      <c r="F27" s="5"/>
      <c r="G27" s="4"/>
      <c r="H27" s="5"/>
      <c r="I27" s="416"/>
      <c r="J27" s="306"/>
      <c r="K27" s="4"/>
      <c r="L27" s="5"/>
      <c r="M27" s="4"/>
      <c r="N27" s="5"/>
    </row>
    <row r="28" spans="1:14" ht="15" customHeight="1">
      <c r="A28" s="493"/>
      <c r="B28" s="136" t="s">
        <v>114</v>
      </c>
      <c r="C28" s="113"/>
      <c r="D28" s="228"/>
      <c r="E28" s="115"/>
      <c r="F28" s="5"/>
      <c r="G28" s="4"/>
      <c r="H28" s="5"/>
      <c r="I28" s="424"/>
      <c r="J28" s="314"/>
      <c r="K28" s="4"/>
      <c r="L28" s="5"/>
      <c r="M28" s="4"/>
      <c r="N28" s="5"/>
    </row>
    <row r="29" spans="1:14" ht="15" customHeight="1">
      <c r="A29" s="491" t="s">
        <v>70</v>
      </c>
      <c r="B29" s="136" t="s">
        <v>101</v>
      </c>
      <c r="C29" s="113"/>
      <c r="D29" s="228"/>
      <c r="E29" s="115"/>
      <c r="F29" s="5"/>
      <c r="G29" s="4"/>
      <c r="H29" s="5"/>
      <c r="I29" s="415"/>
      <c r="J29" s="330"/>
      <c r="K29" s="4"/>
      <c r="L29" s="5"/>
      <c r="M29" s="4"/>
      <c r="N29" s="5"/>
    </row>
    <row r="30" spans="1:14" ht="15" customHeight="1">
      <c r="A30" s="492"/>
      <c r="B30" s="137" t="s">
        <v>102</v>
      </c>
      <c r="C30" s="113"/>
      <c r="D30" s="228"/>
      <c r="E30" s="115"/>
      <c r="F30" s="5"/>
      <c r="G30" s="4"/>
      <c r="H30" s="5"/>
      <c r="I30" s="416"/>
      <c r="J30" s="306"/>
      <c r="K30" s="4"/>
      <c r="L30" s="5"/>
      <c r="M30" s="4"/>
      <c r="N30" s="5"/>
    </row>
    <row r="31" spans="1:14" ht="15" customHeight="1">
      <c r="A31" s="493"/>
      <c r="B31" s="136" t="s">
        <v>114</v>
      </c>
      <c r="C31" s="113"/>
      <c r="D31" s="228"/>
      <c r="E31" s="115"/>
      <c r="F31" s="5"/>
      <c r="G31" s="4"/>
      <c r="H31" s="5"/>
      <c r="I31" s="424"/>
      <c r="J31" s="314"/>
      <c r="K31" s="4"/>
      <c r="L31" s="5"/>
      <c r="M31" s="4"/>
      <c r="N31" s="5"/>
    </row>
    <row r="32" spans="1:14" ht="15" customHeight="1">
      <c r="A32" s="491" t="s">
        <v>22</v>
      </c>
      <c r="B32" s="136" t="s">
        <v>101</v>
      </c>
      <c r="C32" s="239"/>
      <c r="D32" s="228"/>
      <c r="E32" s="115"/>
      <c r="F32" s="5"/>
      <c r="G32" s="4"/>
      <c r="H32" s="5"/>
      <c r="I32" s="415"/>
      <c r="J32" s="330"/>
      <c r="K32" s="4"/>
      <c r="L32" s="5"/>
      <c r="M32" s="4"/>
      <c r="N32" s="5"/>
    </row>
    <row r="33" spans="1:14" ht="15" customHeight="1">
      <c r="A33" s="492"/>
      <c r="B33" s="137" t="s">
        <v>102</v>
      </c>
      <c r="C33" s="113"/>
      <c r="D33" s="228"/>
      <c r="E33" s="115"/>
      <c r="F33" s="5"/>
      <c r="G33" s="4"/>
      <c r="H33" s="5"/>
      <c r="I33" s="416"/>
      <c r="J33" s="306"/>
      <c r="K33" s="4"/>
      <c r="L33" s="5"/>
      <c r="M33" s="4"/>
      <c r="N33" s="5"/>
    </row>
    <row r="34" spans="1:14" ht="15" customHeight="1">
      <c r="A34" s="493"/>
      <c r="B34" s="136" t="s">
        <v>114</v>
      </c>
      <c r="C34" s="113"/>
      <c r="D34" s="228"/>
      <c r="E34" s="115"/>
      <c r="F34" s="5"/>
      <c r="G34" s="4"/>
      <c r="H34" s="5"/>
      <c r="I34" s="424"/>
      <c r="J34" s="314"/>
      <c r="K34" s="4"/>
      <c r="L34" s="5"/>
      <c r="M34" s="4"/>
      <c r="N34" s="5"/>
    </row>
    <row r="35" spans="1:14" ht="15" customHeight="1">
      <c r="A35" s="332" t="s">
        <v>23</v>
      </c>
      <c r="B35" s="136" t="s">
        <v>101</v>
      </c>
      <c r="C35" s="136"/>
      <c r="D35" s="136"/>
      <c r="E35" s="115"/>
      <c r="F35" s="5"/>
      <c r="G35" s="4"/>
      <c r="H35" s="5"/>
      <c r="I35" s="415"/>
      <c r="J35" s="330"/>
      <c r="K35" s="4"/>
      <c r="L35" s="5"/>
      <c r="M35" s="4"/>
      <c r="N35" s="5"/>
    </row>
    <row r="36" spans="1:14" ht="15" customHeight="1">
      <c r="A36" s="477"/>
      <c r="B36" s="137" t="s">
        <v>102</v>
      </c>
      <c r="C36" s="136"/>
      <c r="D36" s="136"/>
      <c r="E36" s="115"/>
      <c r="F36" s="5"/>
      <c r="G36" s="4"/>
      <c r="H36" s="5"/>
      <c r="I36" s="416"/>
      <c r="J36" s="306"/>
      <c r="K36" s="4"/>
      <c r="L36" s="5"/>
      <c r="M36" s="4"/>
      <c r="N36" s="5"/>
    </row>
    <row r="37" spans="1:14" ht="15" customHeight="1">
      <c r="A37" s="338"/>
      <c r="B37" s="136" t="s">
        <v>114</v>
      </c>
      <c r="C37" s="136"/>
      <c r="D37" s="136"/>
      <c r="E37" s="115"/>
      <c r="F37" s="5"/>
      <c r="G37" s="4"/>
      <c r="H37" s="5"/>
      <c r="I37" s="424"/>
      <c r="J37" s="314"/>
      <c r="K37" s="4"/>
      <c r="L37" s="5"/>
      <c r="M37" s="4"/>
      <c r="N37" s="5"/>
    </row>
    <row r="38" spans="1:14" ht="15" customHeight="1">
      <c r="A38" s="332" t="s">
        <v>24</v>
      </c>
      <c r="B38" s="136" t="s">
        <v>101</v>
      </c>
      <c r="C38" s="148"/>
      <c r="D38" s="136"/>
      <c r="E38" s="115"/>
      <c r="F38" s="5"/>
      <c r="G38" s="4"/>
      <c r="H38" s="5"/>
      <c r="I38" s="498"/>
      <c r="J38" s="443"/>
      <c r="K38" s="4"/>
      <c r="L38" s="5"/>
      <c r="M38" s="4"/>
      <c r="N38" s="5"/>
    </row>
    <row r="39" spans="1:14" ht="15" customHeight="1">
      <c r="A39" s="477"/>
      <c r="B39" s="137" t="s">
        <v>102</v>
      </c>
      <c r="C39" s="148"/>
      <c r="D39" s="136"/>
      <c r="E39" s="115"/>
      <c r="F39" s="5"/>
      <c r="G39" s="4"/>
      <c r="H39" s="5"/>
      <c r="I39" s="499"/>
      <c r="J39" s="444"/>
      <c r="K39" s="4"/>
      <c r="L39" s="5"/>
      <c r="M39" s="4"/>
      <c r="N39" s="5"/>
    </row>
    <row r="40" spans="1:14" ht="15" customHeight="1">
      <c r="A40" s="338"/>
      <c r="B40" s="136" t="s">
        <v>114</v>
      </c>
      <c r="C40" s="136"/>
      <c r="D40" s="136"/>
      <c r="E40" s="115"/>
      <c r="F40" s="5"/>
      <c r="G40" s="4"/>
      <c r="H40" s="5"/>
      <c r="I40" s="500"/>
      <c r="J40" s="445"/>
      <c r="K40" s="4"/>
      <c r="L40" s="5"/>
      <c r="M40" s="4"/>
      <c r="N40" s="5"/>
    </row>
    <row r="41" spans="1:14" ht="15" customHeight="1">
      <c r="A41" s="332" t="s">
        <v>25</v>
      </c>
      <c r="B41" s="136" t="s">
        <v>101</v>
      </c>
      <c r="C41" s="136"/>
      <c r="D41" s="136"/>
      <c r="E41" s="115"/>
      <c r="F41" s="5"/>
      <c r="G41" s="4"/>
      <c r="H41" s="5"/>
      <c r="I41" s="415"/>
      <c r="J41" s="330"/>
      <c r="K41" s="4"/>
      <c r="L41" s="5"/>
      <c r="M41" s="4"/>
      <c r="N41" s="5"/>
    </row>
    <row r="42" spans="1:14" ht="15" customHeight="1">
      <c r="A42" s="477"/>
      <c r="B42" s="137" t="s">
        <v>102</v>
      </c>
      <c r="C42" s="136"/>
      <c r="D42" s="136"/>
      <c r="E42" s="115"/>
      <c r="F42" s="5"/>
      <c r="G42" s="4"/>
      <c r="H42" s="5"/>
      <c r="I42" s="416"/>
      <c r="J42" s="306"/>
      <c r="K42" s="4"/>
      <c r="L42" s="5"/>
      <c r="M42" s="4"/>
      <c r="N42" s="5"/>
    </row>
    <row r="43" spans="1:14" ht="15" customHeight="1">
      <c r="A43" s="338"/>
      <c r="B43" s="136" t="s">
        <v>114</v>
      </c>
      <c r="C43" s="136"/>
      <c r="D43" s="136"/>
      <c r="E43" s="115"/>
      <c r="F43" s="5"/>
      <c r="G43" s="4"/>
      <c r="H43" s="5"/>
      <c r="I43" s="424"/>
      <c r="J43" s="314"/>
      <c r="K43" s="4"/>
      <c r="L43" s="5"/>
      <c r="M43" s="4"/>
      <c r="N43" s="5"/>
    </row>
    <row r="44" spans="1:14" ht="15" customHeight="1">
      <c r="A44" s="332" t="s">
        <v>26</v>
      </c>
      <c r="B44" s="136" t="s">
        <v>101</v>
      </c>
      <c r="C44" s="148"/>
      <c r="D44" s="136"/>
      <c r="E44" s="76"/>
      <c r="F44" s="15"/>
      <c r="G44" s="14"/>
      <c r="H44" s="15"/>
      <c r="I44" s="415"/>
      <c r="J44" s="330"/>
      <c r="K44" s="14"/>
      <c r="L44" s="15"/>
      <c r="M44" s="14"/>
      <c r="N44" s="15"/>
    </row>
    <row r="45" spans="1:14" ht="15" customHeight="1">
      <c r="A45" s="477"/>
      <c r="B45" s="137" t="s">
        <v>102</v>
      </c>
      <c r="C45" s="148"/>
      <c r="D45" s="136"/>
      <c r="E45" s="76"/>
      <c r="F45" s="15"/>
      <c r="G45" s="14"/>
      <c r="H45" s="15"/>
      <c r="I45" s="416"/>
      <c r="J45" s="306"/>
      <c r="K45" s="14"/>
      <c r="L45" s="15"/>
      <c r="M45" s="14"/>
      <c r="N45" s="15"/>
    </row>
    <row r="46" spans="1:14" ht="15" customHeight="1" thickBot="1">
      <c r="A46" s="333"/>
      <c r="B46" s="136" t="s">
        <v>114</v>
      </c>
      <c r="C46" s="136"/>
      <c r="D46" s="136"/>
      <c r="E46" s="75"/>
      <c r="F46" s="3"/>
      <c r="G46" s="2"/>
      <c r="H46" s="3"/>
      <c r="I46" s="311"/>
      <c r="J46" s="331"/>
      <c r="K46" s="2"/>
      <c r="L46" s="3"/>
      <c r="M46" s="2"/>
      <c r="N46" s="3"/>
    </row>
    <row r="47" spans="1:14" ht="13.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</sheetData>
  <mergeCells count="49">
    <mergeCell ref="I38:I40"/>
    <mergeCell ref="I41:I43"/>
    <mergeCell ref="I44:I46"/>
    <mergeCell ref="J32:J34"/>
    <mergeCell ref="J35:J37"/>
    <mergeCell ref="J38:J40"/>
    <mergeCell ref="J41:J43"/>
    <mergeCell ref="J44:J46"/>
    <mergeCell ref="I29:I31"/>
    <mergeCell ref="J29:J31"/>
    <mergeCell ref="I32:I34"/>
    <mergeCell ref="I35:I37"/>
    <mergeCell ref="I23:I25"/>
    <mergeCell ref="J23:J25"/>
    <mergeCell ref="I26:I28"/>
    <mergeCell ref="J26:J28"/>
    <mergeCell ref="I20:I22"/>
    <mergeCell ref="J20:J22"/>
    <mergeCell ref="I11:I13"/>
    <mergeCell ref="J11:J13"/>
    <mergeCell ref="I14:I16"/>
    <mergeCell ref="J14:J16"/>
    <mergeCell ref="I17:I19"/>
    <mergeCell ref="J17:J19"/>
    <mergeCell ref="A11:A13"/>
    <mergeCell ref="I9:J9"/>
    <mergeCell ref="K9:L9"/>
    <mergeCell ref="F9:F10"/>
    <mergeCell ref="G9:H9"/>
    <mergeCell ref="B9:C10"/>
    <mergeCell ref="A35:A37"/>
    <mergeCell ref="A38:A40"/>
    <mergeCell ref="A41:A43"/>
    <mergeCell ref="A44:A46"/>
    <mergeCell ref="M9:N9"/>
    <mergeCell ref="A6:N7"/>
    <mergeCell ref="A8:A10"/>
    <mergeCell ref="B8:D8"/>
    <mergeCell ref="E8:F8"/>
    <mergeCell ref="G8:N8"/>
    <mergeCell ref="D9:D10"/>
    <mergeCell ref="E9:E10"/>
    <mergeCell ref="A26:A28"/>
    <mergeCell ref="A29:A31"/>
    <mergeCell ref="A32:A34"/>
    <mergeCell ref="A14:A16"/>
    <mergeCell ref="A17:A19"/>
    <mergeCell ref="A20:A22"/>
    <mergeCell ref="A23:A25"/>
  </mergeCells>
  <printOptions/>
  <pageMargins left="0.23" right="0.2" top="0.38" bottom="0.49" header="0.5" footer="0.25"/>
  <pageSetup horizontalDpi="600" verticalDpi="600" orientation="landscape" paperSize="9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O20" sqref="O20"/>
    </sheetView>
  </sheetViews>
  <sheetFormatPr defaultColWidth="9.140625" defaultRowHeight="12.75"/>
  <cols>
    <col min="1" max="1" width="14.421875" style="0" bestFit="1" customWidth="1"/>
    <col min="2" max="2" width="5.140625" style="0" customWidth="1"/>
    <col min="3" max="3" width="25.00390625" style="0" customWidth="1"/>
  </cols>
  <sheetData>
    <row r="1" spans="1:3" ht="12.75">
      <c r="A1" t="s">
        <v>89</v>
      </c>
      <c r="C1" t="s">
        <v>72</v>
      </c>
    </row>
    <row r="2" spans="1:3" ht="12.75">
      <c r="A2" t="s">
        <v>73</v>
      </c>
      <c r="C2" t="s">
        <v>74</v>
      </c>
    </row>
    <row r="3" spans="1:3" ht="12.75">
      <c r="A3" t="s">
        <v>75</v>
      </c>
      <c r="C3" t="s">
        <v>76</v>
      </c>
    </row>
    <row r="4" spans="1:3" ht="12.75">
      <c r="A4" t="s">
        <v>77</v>
      </c>
      <c r="C4" t="s">
        <v>78</v>
      </c>
    </row>
    <row r="5" spans="1:3" ht="12.75">
      <c r="A5" t="s">
        <v>79</v>
      </c>
      <c r="C5" t="s">
        <v>80</v>
      </c>
    </row>
    <row r="6" spans="1:3" ht="12.75">
      <c r="A6" t="s">
        <v>81</v>
      </c>
      <c r="C6" t="s">
        <v>82</v>
      </c>
    </row>
    <row r="7" spans="1:3" ht="12.75">
      <c r="A7" t="s">
        <v>83</v>
      </c>
      <c r="C7" t="s">
        <v>84</v>
      </c>
    </row>
    <row r="8" spans="1:3" ht="12.75">
      <c r="A8" t="s">
        <v>85</v>
      </c>
      <c r="C8" t="s">
        <v>90</v>
      </c>
    </row>
    <row r="9" spans="1:3" ht="12.75">
      <c r="A9" t="s">
        <v>71</v>
      </c>
      <c r="C9" t="s">
        <v>86</v>
      </c>
    </row>
    <row r="10" spans="1:3" ht="12.75">
      <c r="A10" t="s">
        <v>87</v>
      </c>
      <c r="C10" t="s">
        <v>88</v>
      </c>
    </row>
    <row r="11" spans="1:3" ht="12.75">
      <c r="A11" t="s">
        <v>91</v>
      </c>
      <c r="C11" t="s">
        <v>92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G17" sqref="G17:G19"/>
    </sheetView>
  </sheetViews>
  <sheetFormatPr defaultColWidth="9.140625" defaultRowHeight="24.75" customHeight="1"/>
  <cols>
    <col min="1" max="1" width="16.140625" style="1" customWidth="1"/>
    <col min="2" max="2" width="6.57421875" style="1" customWidth="1"/>
    <col min="3" max="3" width="10.00390625" style="1" customWidth="1"/>
    <col min="4" max="4" width="6.140625" style="1" customWidth="1"/>
    <col min="5" max="5" width="16.28125" style="1" customWidth="1"/>
    <col min="6" max="6" width="6.140625" style="1" customWidth="1"/>
    <col min="7" max="7" width="10.57421875" style="1" customWidth="1"/>
    <col min="8" max="8" width="14.57421875" style="1" customWidth="1"/>
    <col min="9" max="9" width="11.140625" style="1" customWidth="1"/>
    <col min="10" max="10" width="5.7109375" style="1" customWidth="1"/>
    <col min="11" max="11" width="10.7109375" style="1" customWidth="1"/>
    <col min="12" max="12" width="6.421875" style="1" customWidth="1"/>
    <col min="13" max="13" width="10.00390625" style="1" customWidth="1"/>
    <col min="14" max="14" width="6.28125" style="1" customWidth="1"/>
    <col min="15" max="16384" width="9.140625" style="1" customWidth="1"/>
  </cols>
  <sheetData>
    <row r="1" spans="1:15" ht="15.75" customHeight="1">
      <c r="A1" s="39" t="s">
        <v>41</v>
      </c>
      <c r="B1" s="40" t="s">
        <v>104</v>
      </c>
      <c r="C1" s="40"/>
      <c r="D1" s="41"/>
      <c r="E1" s="41"/>
      <c r="F1" s="41">
        <v>51131</v>
      </c>
      <c r="G1" s="41"/>
      <c r="H1" s="39" t="s">
        <v>29</v>
      </c>
      <c r="I1" s="39"/>
      <c r="J1" s="39"/>
      <c r="K1" s="41">
        <v>1104</v>
      </c>
      <c r="M1" s="41"/>
      <c r="N1" s="41"/>
      <c r="O1" s="42"/>
    </row>
    <row r="2" spans="1:15" ht="13.5" customHeight="1">
      <c r="A2" s="40" t="s">
        <v>1</v>
      </c>
      <c r="B2" s="40" t="s">
        <v>106</v>
      </c>
      <c r="C2" s="40"/>
      <c r="D2" s="41"/>
      <c r="E2" s="41"/>
      <c r="F2" s="41">
        <v>51130</v>
      </c>
      <c r="G2" s="41"/>
      <c r="H2" s="40" t="s">
        <v>2</v>
      </c>
      <c r="I2" s="40"/>
      <c r="J2" s="40"/>
      <c r="K2" s="41">
        <v>7</v>
      </c>
      <c r="M2" s="41"/>
      <c r="N2" s="41"/>
      <c r="O2" s="42"/>
    </row>
    <row r="3" spans="1:15" ht="12.75" customHeight="1">
      <c r="A3" s="40" t="s">
        <v>0</v>
      </c>
      <c r="B3" s="40" t="s">
        <v>38</v>
      </c>
      <c r="C3" s="40"/>
      <c r="D3" s="41"/>
      <c r="E3" s="41"/>
      <c r="F3" s="41"/>
      <c r="G3" s="41"/>
      <c r="H3" s="40" t="s">
        <v>3</v>
      </c>
      <c r="I3" s="40"/>
      <c r="J3" s="40"/>
      <c r="K3" s="41">
        <v>2</v>
      </c>
      <c r="M3" s="41"/>
      <c r="N3" s="41"/>
      <c r="O3" s="42"/>
    </row>
    <row r="4" spans="1:15" ht="12.75" customHeight="1">
      <c r="A4" s="40" t="s">
        <v>4</v>
      </c>
      <c r="B4" s="40">
        <v>195</v>
      </c>
      <c r="C4" s="40"/>
      <c r="D4" s="41"/>
      <c r="E4" s="41"/>
      <c r="F4" s="41"/>
      <c r="G4" s="41"/>
      <c r="H4" s="40" t="s">
        <v>31</v>
      </c>
      <c r="I4" s="40"/>
      <c r="J4" s="40"/>
      <c r="K4" s="40" t="s">
        <v>63</v>
      </c>
      <c r="M4" s="41"/>
      <c r="N4" s="41"/>
      <c r="O4" s="41"/>
    </row>
    <row r="5" spans="1:15" ht="15.75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 t="s">
        <v>66</v>
      </c>
      <c r="M5" s="42"/>
      <c r="N5" s="42"/>
      <c r="O5" s="42"/>
    </row>
    <row r="6" spans="1:15" ht="9.75" customHeight="1" thickTop="1">
      <c r="A6" s="263" t="s">
        <v>5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5"/>
      <c r="O6" s="42"/>
    </row>
    <row r="7" spans="1:15" ht="9.75" customHeight="1" thickBot="1">
      <c r="A7" s="266"/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8"/>
      <c r="O7" s="42"/>
    </row>
    <row r="8" spans="1:15" ht="15" customHeight="1" thickBot="1" thickTop="1">
      <c r="A8" s="269" t="s">
        <v>6</v>
      </c>
      <c r="B8" s="272" t="s">
        <v>7</v>
      </c>
      <c r="C8" s="273"/>
      <c r="D8" s="274"/>
      <c r="E8" s="272" t="s">
        <v>11</v>
      </c>
      <c r="F8" s="274"/>
      <c r="G8" s="283" t="s">
        <v>15</v>
      </c>
      <c r="H8" s="275"/>
      <c r="I8" s="275"/>
      <c r="J8" s="275"/>
      <c r="K8" s="275"/>
      <c r="L8" s="275"/>
      <c r="M8" s="275"/>
      <c r="N8" s="286"/>
      <c r="O8" s="42"/>
    </row>
    <row r="9" spans="1:15" ht="15" customHeight="1" thickTop="1">
      <c r="A9" s="270"/>
      <c r="B9" s="256" t="s">
        <v>8</v>
      </c>
      <c r="C9" s="296"/>
      <c r="D9" s="277" t="s">
        <v>9</v>
      </c>
      <c r="E9" s="254" t="s">
        <v>67</v>
      </c>
      <c r="F9" s="277" t="s">
        <v>9</v>
      </c>
      <c r="G9" s="297" t="s">
        <v>27</v>
      </c>
      <c r="H9" s="276"/>
      <c r="I9" s="297" t="s">
        <v>28</v>
      </c>
      <c r="J9" s="276"/>
      <c r="K9" s="297" t="s">
        <v>13</v>
      </c>
      <c r="L9" s="276"/>
      <c r="M9" s="297" t="s">
        <v>14</v>
      </c>
      <c r="N9" s="276"/>
      <c r="O9" s="42"/>
    </row>
    <row r="10" spans="1:15" ht="15" customHeight="1" thickBot="1">
      <c r="A10" s="271"/>
      <c r="B10" s="281"/>
      <c r="C10" s="284"/>
      <c r="D10" s="287"/>
      <c r="E10" s="255"/>
      <c r="F10" s="292"/>
      <c r="G10" s="18" t="s">
        <v>115</v>
      </c>
      <c r="H10" s="46" t="s">
        <v>9</v>
      </c>
      <c r="I10" s="47" t="s">
        <v>12</v>
      </c>
      <c r="J10" s="46" t="s">
        <v>9</v>
      </c>
      <c r="K10" s="47" t="s">
        <v>97</v>
      </c>
      <c r="L10" s="46" t="s">
        <v>9</v>
      </c>
      <c r="M10" s="47" t="s">
        <v>98</v>
      </c>
      <c r="N10" s="46" t="s">
        <v>9</v>
      </c>
      <c r="O10" s="42"/>
    </row>
    <row r="11" spans="1:15" ht="12.75" customHeight="1" thickTop="1">
      <c r="A11" s="256" t="s">
        <v>16</v>
      </c>
      <c r="B11" s="151" t="s">
        <v>95</v>
      </c>
      <c r="C11" s="225">
        <v>2900</v>
      </c>
      <c r="D11" s="508">
        <f>(5.48+2.233+0.093)*1.075</f>
        <v>8.39145</v>
      </c>
      <c r="E11" s="296">
        <v>105</v>
      </c>
      <c r="F11" s="277">
        <v>25.76</v>
      </c>
      <c r="G11" s="262">
        <f>151.23*84</f>
        <v>12703.32</v>
      </c>
      <c r="H11" s="286">
        <v>12.33</v>
      </c>
      <c r="I11" s="50"/>
      <c r="J11" s="51"/>
      <c r="K11" s="50"/>
      <c r="L11" s="51"/>
      <c r="M11" s="50"/>
      <c r="N11" s="51"/>
      <c r="O11" s="42"/>
    </row>
    <row r="12" spans="1:15" ht="12.75" customHeight="1">
      <c r="A12" s="281"/>
      <c r="B12" s="152" t="s">
        <v>96</v>
      </c>
      <c r="C12" s="111">
        <v>940</v>
      </c>
      <c r="D12" s="509">
        <f>(3.49+0.744+0.093)*1.075</f>
        <v>4.6515249999999995</v>
      </c>
      <c r="E12" s="284"/>
      <c r="F12" s="287"/>
      <c r="G12" s="290"/>
      <c r="H12" s="287"/>
      <c r="I12" s="50"/>
      <c r="J12" s="51"/>
      <c r="K12" s="50"/>
      <c r="L12" s="51"/>
      <c r="M12" s="50"/>
      <c r="N12" s="51"/>
      <c r="O12" s="42"/>
    </row>
    <row r="13" spans="1:15" ht="12" customHeight="1" thickBot="1">
      <c r="A13" s="282"/>
      <c r="B13" s="510" t="s">
        <v>108</v>
      </c>
      <c r="C13" s="127">
        <v>33</v>
      </c>
      <c r="D13" s="511">
        <f>148.844*1.075</f>
        <v>160.0073</v>
      </c>
      <c r="E13" s="285"/>
      <c r="F13" s="288"/>
      <c r="G13" s="291"/>
      <c r="H13" s="288"/>
      <c r="I13" s="48"/>
      <c r="J13" s="49"/>
      <c r="K13" s="48"/>
      <c r="L13" s="49"/>
      <c r="M13" s="48"/>
      <c r="N13" s="49"/>
      <c r="O13" s="42"/>
    </row>
    <row r="14" spans="1:15" ht="15" customHeight="1">
      <c r="A14" s="280" t="s">
        <v>17</v>
      </c>
      <c r="B14" s="101" t="s">
        <v>95</v>
      </c>
      <c r="C14" s="216"/>
      <c r="D14" s="8"/>
      <c r="E14" s="283"/>
      <c r="F14" s="286"/>
      <c r="G14" s="289"/>
      <c r="H14" s="286"/>
      <c r="I14" s="50"/>
      <c r="J14" s="51"/>
      <c r="K14" s="50"/>
      <c r="L14" s="51"/>
      <c r="M14" s="50"/>
      <c r="N14" s="51"/>
      <c r="O14" s="42"/>
    </row>
    <row r="15" spans="1:15" ht="15" customHeight="1">
      <c r="A15" s="281"/>
      <c r="B15" s="101" t="s">
        <v>96</v>
      </c>
      <c r="C15" s="95"/>
      <c r="D15" s="8"/>
      <c r="E15" s="284"/>
      <c r="F15" s="287"/>
      <c r="G15" s="290"/>
      <c r="H15" s="287"/>
      <c r="I15" s="50"/>
      <c r="J15" s="51"/>
      <c r="K15" s="50"/>
      <c r="L15" s="51"/>
      <c r="M15" s="50"/>
      <c r="N15" s="51"/>
      <c r="O15" s="42"/>
    </row>
    <row r="16" spans="1:15" ht="15" customHeight="1" thickBot="1">
      <c r="A16" s="282"/>
      <c r="B16" s="99" t="s">
        <v>108</v>
      </c>
      <c r="C16" s="95"/>
      <c r="D16" s="8"/>
      <c r="E16" s="284"/>
      <c r="F16" s="287"/>
      <c r="G16" s="290"/>
      <c r="H16" s="288"/>
      <c r="I16" s="50"/>
      <c r="J16" s="51"/>
      <c r="K16" s="50"/>
      <c r="L16" s="51"/>
      <c r="M16" s="50"/>
      <c r="N16" s="51"/>
      <c r="O16" s="42"/>
    </row>
    <row r="17" spans="1:15" ht="15" customHeight="1" thickTop="1">
      <c r="A17" s="280" t="s">
        <v>18</v>
      </c>
      <c r="B17" s="103" t="s">
        <v>95</v>
      </c>
      <c r="C17" s="217"/>
      <c r="D17" s="6"/>
      <c r="E17" s="283"/>
      <c r="F17" s="286"/>
      <c r="G17" s="289"/>
      <c r="H17" s="286"/>
      <c r="I17" s="72"/>
      <c r="J17" s="44"/>
      <c r="K17" s="72"/>
      <c r="L17" s="44"/>
      <c r="M17" s="72"/>
      <c r="N17" s="44"/>
      <c r="O17" s="42"/>
    </row>
    <row r="18" spans="1:15" ht="15" customHeight="1">
      <c r="A18" s="281"/>
      <c r="B18" s="101" t="s">
        <v>96</v>
      </c>
      <c r="C18" s="95"/>
      <c r="D18" s="8"/>
      <c r="E18" s="284"/>
      <c r="F18" s="287"/>
      <c r="G18" s="290"/>
      <c r="H18" s="287"/>
      <c r="I18" s="50"/>
      <c r="J18" s="51"/>
      <c r="K18" s="50"/>
      <c r="L18" s="51"/>
      <c r="M18" s="50"/>
      <c r="N18" s="51"/>
      <c r="O18" s="42"/>
    </row>
    <row r="19" spans="1:15" ht="15" customHeight="1" thickBot="1">
      <c r="A19" s="282"/>
      <c r="B19" s="99" t="s">
        <v>108</v>
      </c>
      <c r="C19" s="94"/>
      <c r="D19" s="8"/>
      <c r="E19" s="285"/>
      <c r="F19" s="288"/>
      <c r="G19" s="291"/>
      <c r="H19" s="288"/>
      <c r="I19" s="48"/>
      <c r="J19" s="49"/>
      <c r="K19" s="48"/>
      <c r="L19" s="49"/>
      <c r="M19" s="48"/>
      <c r="N19" s="49"/>
      <c r="O19" s="42"/>
    </row>
    <row r="20" spans="1:15" ht="15" customHeight="1">
      <c r="A20" s="280" t="s">
        <v>19</v>
      </c>
      <c r="B20" s="103" t="s">
        <v>95</v>
      </c>
      <c r="C20" s="217"/>
      <c r="D20" s="98"/>
      <c r="E20" s="283"/>
      <c r="F20" s="286"/>
      <c r="G20" s="289"/>
      <c r="H20" s="286"/>
      <c r="I20" s="72"/>
      <c r="J20" s="44"/>
      <c r="K20" s="72"/>
      <c r="L20" s="44"/>
      <c r="M20" s="72"/>
      <c r="N20" s="44"/>
      <c r="O20" s="42"/>
    </row>
    <row r="21" spans="1:15" ht="15" customHeight="1">
      <c r="A21" s="281"/>
      <c r="B21" s="101" t="s">
        <v>96</v>
      </c>
      <c r="C21" s="95"/>
      <c r="D21" s="102"/>
      <c r="E21" s="284"/>
      <c r="F21" s="287"/>
      <c r="G21" s="290"/>
      <c r="H21" s="287"/>
      <c r="I21" s="50"/>
      <c r="J21" s="51"/>
      <c r="K21" s="50"/>
      <c r="L21" s="51"/>
      <c r="M21" s="50"/>
      <c r="N21" s="51"/>
      <c r="O21" s="42"/>
    </row>
    <row r="22" spans="1:15" ht="15" customHeight="1" thickBot="1">
      <c r="A22" s="282"/>
      <c r="B22" s="99" t="s">
        <v>108</v>
      </c>
      <c r="C22" s="94"/>
      <c r="D22" s="100"/>
      <c r="E22" s="285"/>
      <c r="F22" s="288"/>
      <c r="G22" s="291"/>
      <c r="H22" s="288"/>
      <c r="I22" s="48"/>
      <c r="J22" s="49"/>
      <c r="K22" s="48"/>
      <c r="L22" s="49"/>
      <c r="M22" s="48"/>
      <c r="N22" s="49"/>
      <c r="O22" s="42"/>
    </row>
    <row r="23" spans="1:15" ht="15" customHeight="1">
      <c r="A23" s="280" t="s">
        <v>20</v>
      </c>
      <c r="B23" s="103" t="s">
        <v>95</v>
      </c>
      <c r="C23" s="96"/>
      <c r="D23" s="98"/>
      <c r="E23" s="283"/>
      <c r="F23" s="286"/>
      <c r="G23" s="289"/>
      <c r="H23" s="286"/>
      <c r="I23" s="72"/>
      <c r="J23" s="44"/>
      <c r="K23" s="72"/>
      <c r="L23" s="44"/>
      <c r="M23" s="72"/>
      <c r="N23" s="44"/>
      <c r="O23" s="42"/>
    </row>
    <row r="24" spans="1:15" ht="15" customHeight="1">
      <c r="A24" s="281"/>
      <c r="B24" s="101" t="s">
        <v>96</v>
      </c>
      <c r="C24" s="95"/>
      <c r="D24" s="102"/>
      <c r="E24" s="284"/>
      <c r="F24" s="287"/>
      <c r="G24" s="290"/>
      <c r="H24" s="287"/>
      <c r="I24" s="50"/>
      <c r="J24" s="51"/>
      <c r="K24" s="50"/>
      <c r="L24" s="51"/>
      <c r="M24" s="50"/>
      <c r="N24" s="51"/>
      <c r="O24" s="42"/>
    </row>
    <row r="25" spans="1:15" ht="15" customHeight="1" thickBot="1">
      <c r="A25" s="282"/>
      <c r="B25" s="99" t="s">
        <v>108</v>
      </c>
      <c r="C25" s="94"/>
      <c r="D25" s="100"/>
      <c r="E25" s="285"/>
      <c r="F25" s="288"/>
      <c r="G25" s="291"/>
      <c r="H25" s="288"/>
      <c r="I25" s="48"/>
      <c r="J25" s="49"/>
      <c r="K25" s="48"/>
      <c r="L25" s="49"/>
      <c r="M25" s="48"/>
      <c r="N25" s="49"/>
      <c r="O25" s="42"/>
    </row>
    <row r="26" spans="1:15" ht="15" customHeight="1">
      <c r="A26" s="280" t="s">
        <v>69</v>
      </c>
      <c r="B26" s="103" t="s">
        <v>95</v>
      </c>
      <c r="C26" s="96"/>
      <c r="D26" s="98"/>
      <c r="E26" s="283"/>
      <c r="F26" s="286"/>
      <c r="G26" s="289"/>
      <c r="H26" s="286"/>
      <c r="I26" s="72"/>
      <c r="J26" s="44"/>
      <c r="K26" s="72"/>
      <c r="L26" s="44"/>
      <c r="M26" s="72"/>
      <c r="N26" s="44"/>
      <c r="O26" s="42"/>
    </row>
    <row r="27" spans="1:15" ht="15" customHeight="1">
      <c r="A27" s="281"/>
      <c r="B27" s="99" t="s">
        <v>96</v>
      </c>
      <c r="C27" s="95"/>
      <c r="D27" s="102"/>
      <c r="E27" s="284"/>
      <c r="F27" s="287"/>
      <c r="G27" s="290"/>
      <c r="H27" s="287"/>
      <c r="I27" s="50"/>
      <c r="J27" s="51"/>
      <c r="K27" s="50"/>
      <c r="L27" s="51"/>
      <c r="M27" s="50"/>
      <c r="N27" s="51"/>
      <c r="O27" s="42"/>
    </row>
    <row r="28" spans="1:15" ht="15" customHeight="1" thickBot="1">
      <c r="A28" s="282"/>
      <c r="B28" s="99" t="s">
        <v>108</v>
      </c>
      <c r="C28" s="94"/>
      <c r="D28" s="100"/>
      <c r="E28" s="285"/>
      <c r="F28" s="288"/>
      <c r="G28" s="291"/>
      <c r="H28" s="288"/>
      <c r="I28" s="48"/>
      <c r="J28" s="49"/>
      <c r="K28" s="48"/>
      <c r="L28" s="49"/>
      <c r="M28" s="48"/>
      <c r="N28" s="49"/>
      <c r="O28" s="42"/>
    </row>
    <row r="29" spans="1:15" ht="15" customHeight="1">
      <c r="A29" s="280" t="s">
        <v>70</v>
      </c>
      <c r="B29" s="103" t="s">
        <v>95</v>
      </c>
      <c r="C29" s="104"/>
      <c r="D29" s="98"/>
      <c r="E29" s="283"/>
      <c r="F29" s="286"/>
      <c r="G29" s="289"/>
      <c r="H29" s="286"/>
      <c r="I29" s="14"/>
      <c r="J29" s="15"/>
      <c r="K29" s="14"/>
      <c r="L29" s="15"/>
      <c r="M29" s="14"/>
      <c r="N29" s="15"/>
      <c r="O29" s="42"/>
    </row>
    <row r="30" spans="1:15" ht="15" customHeight="1">
      <c r="A30" s="281"/>
      <c r="B30" s="101" t="s">
        <v>96</v>
      </c>
      <c r="C30" s="102"/>
      <c r="D30" s="102"/>
      <c r="E30" s="284"/>
      <c r="F30" s="287"/>
      <c r="G30" s="290"/>
      <c r="H30" s="287"/>
      <c r="I30" s="7"/>
      <c r="J30" s="8"/>
      <c r="K30" s="7"/>
      <c r="L30" s="8"/>
      <c r="M30" s="7"/>
      <c r="N30" s="8"/>
      <c r="O30" s="42"/>
    </row>
    <row r="31" spans="1:15" ht="15" customHeight="1">
      <c r="A31" s="282"/>
      <c r="B31" s="99" t="s">
        <v>108</v>
      </c>
      <c r="C31" s="100"/>
      <c r="D31" s="100"/>
      <c r="E31" s="285"/>
      <c r="F31" s="288"/>
      <c r="G31" s="291"/>
      <c r="H31" s="288"/>
      <c r="I31" s="21"/>
      <c r="J31" s="22"/>
      <c r="K31" s="21"/>
      <c r="L31" s="22"/>
      <c r="M31" s="21"/>
      <c r="N31" s="22"/>
      <c r="O31" s="42"/>
    </row>
    <row r="32" spans="1:15" ht="15" customHeight="1">
      <c r="A32" s="280" t="s">
        <v>22</v>
      </c>
      <c r="B32" s="103" t="s">
        <v>95</v>
      </c>
      <c r="C32" s="104"/>
      <c r="D32" s="240"/>
      <c r="E32" s="283"/>
      <c r="F32" s="286"/>
      <c r="G32" s="289"/>
      <c r="H32" s="286"/>
      <c r="I32" s="21"/>
      <c r="J32" s="22"/>
      <c r="K32" s="21"/>
      <c r="L32" s="22"/>
      <c r="M32" s="21"/>
      <c r="N32" s="22"/>
      <c r="O32" s="42"/>
    </row>
    <row r="33" spans="1:15" ht="15" customHeight="1">
      <c r="A33" s="281"/>
      <c r="B33" s="101" t="s">
        <v>96</v>
      </c>
      <c r="C33" s="102"/>
      <c r="D33" s="102"/>
      <c r="E33" s="284"/>
      <c r="F33" s="287"/>
      <c r="G33" s="290"/>
      <c r="H33" s="287"/>
      <c r="I33" s="21"/>
      <c r="J33" s="22"/>
      <c r="K33" s="21"/>
      <c r="L33" s="22"/>
      <c r="M33" s="21"/>
      <c r="N33" s="22"/>
      <c r="O33" s="42"/>
    </row>
    <row r="34" spans="1:15" ht="15" customHeight="1">
      <c r="A34" s="282"/>
      <c r="B34" s="99" t="s">
        <v>108</v>
      </c>
      <c r="C34" s="100"/>
      <c r="D34" s="100"/>
      <c r="E34" s="285"/>
      <c r="F34" s="288"/>
      <c r="G34" s="291"/>
      <c r="H34" s="288"/>
      <c r="I34" s="52"/>
      <c r="J34" s="53"/>
      <c r="K34" s="52"/>
      <c r="L34" s="53"/>
      <c r="M34" s="52"/>
      <c r="N34" s="53"/>
      <c r="O34" s="42"/>
    </row>
    <row r="35" spans="1:15" ht="13.5" customHeight="1">
      <c r="A35" s="280" t="s">
        <v>23</v>
      </c>
      <c r="B35" s="103" t="s">
        <v>95</v>
      </c>
      <c r="C35" s="96"/>
      <c r="D35" s="104"/>
      <c r="E35" s="283"/>
      <c r="F35" s="286"/>
      <c r="G35" s="289"/>
      <c r="H35" s="286"/>
      <c r="I35" s="52"/>
      <c r="J35" s="53"/>
      <c r="K35" s="52"/>
      <c r="L35" s="53"/>
      <c r="M35" s="52"/>
      <c r="N35" s="53"/>
      <c r="O35" s="42"/>
    </row>
    <row r="36" spans="1:15" ht="13.5" customHeight="1">
      <c r="A36" s="281"/>
      <c r="B36" s="101" t="s">
        <v>96</v>
      </c>
      <c r="C36" s="95"/>
      <c r="D36" s="102"/>
      <c r="E36" s="284"/>
      <c r="F36" s="287"/>
      <c r="G36" s="290"/>
      <c r="H36" s="287"/>
      <c r="I36" s="52"/>
      <c r="J36" s="53"/>
      <c r="K36" s="52"/>
      <c r="L36" s="53"/>
      <c r="M36" s="52"/>
      <c r="N36" s="53"/>
      <c r="O36" s="42"/>
    </row>
    <row r="37" spans="1:15" ht="11.25" customHeight="1">
      <c r="A37" s="282"/>
      <c r="B37" s="99" t="s">
        <v>108</v>
      </c>
      <c r="C37" s="94"/>
      <c r="D37" s="100"/>
      <c r="E37" s="285"/>
      <c r="F37" s="288"/>
      <c r="G37" s="291"/>
      <c r="H37" s="288"/>
      <c r="I37" s="52"/>
      <c r="J37" s="53"/>
      <c r="K37" s="52"/>
      <c r="L37" s="53"/>
      <c r="M37" s="52"/>
      <c r="N37" s="53"/>
      <c r="O37" s="42"/>
    </row>
    <row r="38" spans="1:15" ht="14.25" customHeight="1">
      <c r="A38" s="280" t="s">
        <v>24</v>
      </c>
      <c r="B38" s="103" t="s">
        <v>95</v>
      </c>
      <c r="C38" s="96"/>
      <c r="D38" s="104"/>
      <c r="E38" s="283"/>
      <c r="F38" s="286"/>
      <c r="G38" s="289"/>
      <c r="H38" s="286"/>
      <c r="I38" s="52"/>
      <c r="J38" s="53"/>
      <c r="K38" s="52"/>
      <c r="L38" s="53"/>
      <c r="M38" s="52"/>
      <c r="N38" s="53"/>
      <c r="O38" s="42"/>
    </row>
    <row r="39" spans="1:15" ht="14.25" customHeight="1">
      <c r="A39" s="281"/>
      <c r="B39" s="101" t="s">
        <v>96</v>
      </c>
      <c r="C39" s="95"/>
      <c r="D39" s="102"/>
      <c r="E39" s="284"/>
      <c r="F39" s="287"/>
      <c r="G39" s="290"/>
      <c r="H39" s="287"/>
      <c r="I39" s="52"/>
      <c r="J39" s="53"/>
      <c r="K39" s="52"/>
      <c r="L39" s="53"/>
      <c r="M39" s="52"/>
      <c r="N39" s="53"/>
      <c r="O39" s="42"/>
    </row>
    <row r="40" spans="1:15" ht="12.75" customHeight="1">
      <c r="A40" s="282"/>
      <c r="B40" s="99" t="s">
        <v>108</v>
      </c>
      <c r="C40" s="94"/>
      <c r="D40" s="100"/>
      <c r="E40" s="285"/>
      <c r="F40" s="288"/>
      <c r="G40" s="291"/>
      <c r="H40" s="288"/>
      <c r="I40" s="52"/>
      <c r="J40" s="53"/>
      <c r="K40" s="52"/>
      <c r="L40" s="53"/>
      <c r="M40" s="52"/>
      <c r="N40" s="53"/>
      <c r="O40" s="42"/>
    </row>
    <row r="41" spans="1:15" ht="15" customHeight="1">
      <c r="A41" s="280" t="s">
        <v>25</v>
      </c>
      <c r="B41" s="103" t="s">
        <v>95</v>
      </c>
      <c r="C41" s="96"/>
      <c r="D41" s="104"/>
      <c r="E41" s="283"/>
      <c r="F41" s="286"/>
      <c r="G41" s="289"/>
      <c r="H41" s="286"/>
      <c r="I41" s="52"/>
      <c r="J41" s="53"/>
      <c r="K41" s="52"/>
      <c r="L41" s="53"/>
      <c r="M41" s="52"/>
      <c r="N41" s="53"/>
      <c r="O41" s="42"/>
    </row>
    <row r="42" spans="1:15" ht="15" customHeight="1">
      <c r="A42" s="281"/>
      <c r="B42" s="101" t="s">
        <v>96</v>
      </c>
      <c r="C42" s="95"/>
      <c r="D42" s="102"/>
      <c r="E42" s="284"/>
      <c r="F42" s="287"/>
      <c r="G42" s="290"/>
      <c r="H42" s="287"/>
      <c r="I42" s="52"/>
      <c r="J42" s="53"/>
      <c r="K42" s="52"/>
      <c r="L42" s="53"/>
      <c r="M42" s="52"/>
      <c r="N42" s="53"/>
      <c r="O42" s="42"/>
    </row>
    <row r="43" spans="1:15" ht="15" customHeight="1">
      <c r="A43" s="282"/>
      <c r="B43" s="99" t="s">
        <v>108</v>
      </c>
      <c r="C43" s="94"/>
      <c r="D43" s="100"/>
      <c r="E43" s="285"/>
      <c r="F43" s="288"/>
      <c r="G43" s="291"/>
      <c r="H43" s="288"/>
      <c r="I43" s="52"/>
      <c r="J43" s="53"/>
      <c r="K43" s="52"/>
      <c r="L43" s="53"/>
      <c r="M43" s="52"/>
      <c r="N43" s="53"/>
      <c r="O43" s="42"/>
    </row>
    <row r="44" spans="1:15" ht="12" customHeight="1">
      <c r="A44" s="280" t="s">
        <v>26</v>
      </c>
      <c r="B44" s="103" t="s">
        <v>95</v>
      </c>
      <c r="C44" s="96"/>
      <c r="D44" s="104"/>
      <c r="E44" s="283"/>
      <c r="F44" s="286"/>
      <c r="G44" s="289"/>
      <c r="H44" s="286"/>
      <c r="I44" s="72"/>
      <c r="J44" s="44"/>
      <c r="K44" s="72"/>
      <c r="L44" s="44"/>
      <c r="M44" s="72"/>
      <c r="N44" s="44"/>
      <c r="O44" s="42"/>
    </row>
    <row r="45" spans="1:15" ht="12" customHeight="1">
      <c r="A45" s="281"/>
      <c r="B45" s="101" t="s">
        <v>96</v>
      </c>
      <c r="C45" s="95"/>
      <c r="D45" s="102"/>
      <c r="E45" s="284"/>
      <c r="F45" s="287"/>
      <c r="G45" s="290"/>
      <c r="H45" s="287"/>
      <c r="I45" s="72"/>
      <c r="J45" s="44"/>
      <c r="K45" s="72"/>
      <c r="L45" s="44"/>
      <c r="M45" s="72"/>
      <c r="N45" s="44"/>
      <c r="O45" s="42"/>
    </row>
    <row r="46" spans="1:15" ht="12.75" customHeight="1" thickBot="1">
      <c r="A46" s="293"/>
      <c r="B46" s="99" t="s">
        <v>108</v>
      </c>
      <c r="C46" s="106"/>
      <c r="D46" s="100"/>
      <c r="E46" s="294"/>
      <c r="F46" s="292"/>
      <c r="G46" s="295"/>
      <c r="H46" s="292"/>
      <c r="I46" s="47"/>
      <c r="J46" s="46"/>
      <c r="K46" s="47"/>
      <c r="L46" s="46"/>
      <c r="M46" s="47"/>
      <c r="N46" s="46"/>
      <c r="O46" s="42"/>
    </row>
    <row r="47" spans="1:15" ht="9.75" customHeight="1" thickTop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</sheetData>
  <sheetProtection/>
  <mergeCells count="73">
    <mergeCell ref="E35:E37"/>
    <mergeCell ref="H38:H40"/>
    <mergeCell ref="A38:A40"/>
    <mergeCell ref="E38:E40"/>
    <mergeCell ref="F38:F40"/>
    <mergeCell ref="G38:G40"/>
    <mergeCell ref="A26:A28"/>
    <mergeCell ref="E26:E28"/>
    <mergeCell ref="F26:F28"/>
    <mergeCell ref="G26:G28"/>
    <mergeCell ref="E23:E25"/>
    <mergeCell ref="F23:F25"/>
    <mergeCell ref="G23:G25"/>
    <mergeCell ref="H26:H28"/>
    <mergeCell ref="G9:H9"/>
    <mergeCell ref="A20:A22"/>
    <mergeCell ref="E20:E22"/>
    <mergeCell ref="F20:F22"/>
    <mergeCell ref="G20:G22"/>
    <mergeCell ref="F14:F16"/>
    <mergeCell ref="E14:E16"/>
    <mergeCell ref="G14:G16"/>
    <mergeCell ref="A11:A13"/>
    <mergeCell ref="A14:A16"/>
    <mergeCell ref="M9:N9"/>
    <mergeCell ref="A6:N7"/>
    <mergeCell ref="A8:A10"/>
    <mergeCell ref="B8:D8"/>
    <mergeCell ref="E8:F8"/>
    <mergeCell ref="G8:N8"/>
    <mergeCell ref="D9:D10"/>
    <mergeCell ref="E9:E10"/>
    <mergeCell ref="B9:C10"/>
    <mergeCell ref="K9:L9"/>
    <mergeCell ref="I9:J9"/>
    <mergeCell ref="H20:H22"/>
    <mergeCell ref="F17:F19"/>
    <mergeCell ref="G17:G19"/>
    <mergeCell ref="H17:H19"/>
    <mergeCell ref="F11:F13"/>
    <mergeCell ref="G11:G13"/>
    <mergeCell ref="H11:H13"/>
    <mergeCell ref="H14:H16"/>
    <mergeCell ref="F9:F10"/>
    <mergeCell ref="A17:A19"/>
    <mergeCell ref="E17:E19"/>
    <mergeCell ref="E11:E13"/>
    <mergeCell ref="H29:H31"/>
    <mergeCell ref="A29:A31"/>
    <mergeCell ref="E29:E31"/>
    <mergeCell ref="F29:F31"/>
    <mergeCell ref="G29:G31"/>
    <mergeCell ref="H23:H25"/>
    <mergeCell ref="A23:A25"/>
    <mergeCell ref="H41:H43"/>
    <mergeCell ref="A32:A34"/>
    <mergeCell ref="G32:G34"/>
    <mergeCell ref="H32:H34"/>
    <mergeCell ref="E32:E34"/>
    <mergeCell ref="F32:F34"/>
    <mergeCell ref="A35:A37"/>
    <mergeCell ref="F35:F37"/>
    <mergeCell ref="G35:G37"/>
    <mergeCell ref="H35:H37"/>
    <mergeCell ref="H44:H46"/>
    <mergeCell ref="A44:A46"/>
    <mergeCell ref="E44:E46"/>
    <mergeCell ref="F44:F46"/>
    <mergeCell ref="G44:G46"/>
    <mergeCell ref="A41:A43"/>
    <mergeCell ref="E41:E43"/>
    <mergeCell ref="F41:F43"/>
    <mergeCell ref="G41:G43"/>
  </mergeCells>
  <printOptions/>
  <pageMargins left="0.46" right="0.59" top="0.36" bottom="0.74" header="0.29" footer="0.44"/>
  <pageSetup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Q6" sqref="Q6"/>
    </sheetView>
  </sheetViews>
  <sheetFormatPr defaultColWidth="9.140625" defaultRowHeight="12.75"/>
  <cols>
    <col min="1" max="1" width="18.57421875" style="0" customWidth="1"/>
    <col min="2" max="2" width="6.57421875" style="0" customWidth="1"/>
    <col min="3" max="3" width="10.00390625" style="0" customWidth="1"/>
    <col min="4" max="4" width="8.28125" style="0" customWidth="1"/>
    <col min="5" max="5" width="12.8515625" style="0" customWidth="1"/>
    <col min="6" max="6" width="6.421875" style="0" customWidth="1"/>
    <col min="7" max="7" width="15.140625" style="0" customWidth="1"/>
    <col min="8" max="8" width="9.421875" style="0" customWidth="1"/>
    <col min="9" max="9" width="11.28125" style="0" customWidth="1"/>
    <col min="10" max="10" width="6.57421875" style="0" customWidth="1"/>
    <col min="11" max="11" width="12.28125" style="0" customWidth="1"/>
    <col min="12" max="12" width="7.140625" style="0" customWidth="1"/>
    <col min="13" max="13" width="10.28125" style="0" customWidth="1"/>
  </cols>
  <sheetData>
    <row r="1" spans="1:15" ht="12.75">
      <c r="A1" s="54" t="s">
        <v>41</v>
      </c>
      <c r="B1" s="55" t="s">
        <v>42</v>
      </c>
      <c r="C1" s="55"/>
      <c r="D1" s="56"/>
      <c r="E1" s="57">
        <v>51400</v>
      </c>
      <c r="F1" s="57"/>
      <c r="G1" s="57"/>
      <c r="H1" s="57"/>
      <c r="I1" s="351" t="s">
        <v>29</v>
      </c>
      <c r="J1" s="351"/>
      <c r="K1" s="351"/>
      <c r="L1" s="58">
        <v>1081</v>
      </c>
      <c r="M1" s="57"/>
      <c r="N1" s="57"/>
      <c r="O1" s="56"/>
    </row>
    <row r="2" spans="1:15" ht="12.75">
      <c r="A2" s="55" t="s">
        <v>1</v>
      </c>
      <c r="B2" s="55" t="s">
        <v>58</v>
      </c>
      <c r="C2" s="55"/>
      <c r="D2" s="56"/>
      <c r="E2" s="57"/>
      <c r="F2" s="57"/>
      <c r="G2" s="57"/>
      <c r="H2" s="57"/>
      <c r="I2" s="351" t="s">
        <v>2</v>
      </c>
      <c r="J2" s="351"/>
      <c r="K2" s="351"/>
      <c r="L2" s="57">
        <v>8</v>
      </c>
      <c r="M2" s="57"/>
      <c r="N2" s="57"/>
      <c r="O2" s="56"/>
    </row>
    <row r="3" spans="1:15" ht="12.75">
      <c r="A3" s="55" t="s">
        <v>0</v>
      </c>
      <c r="B3" s="55" t="s">
        <v>38</v>
      </c>
      <c r="C3" s="55"/>
      <c r="D3" s="56"/>
      <c r="E3" s="57"/>
      <c r="F3" s="57"/>
      <c r="G3" s="57"/>
      <c r="H3" s="57"/>
      <c r="I3" s="351" t="s">
        <v>3</v>
      </c>
      <c r="J3" s="351"/>
      <c r="K3" s="351"/>
      <c r="L3" s="57" t="s">
        <v>49</v>
      </c>
      <c r="M3" s="57"/>
      <c r="N3" s="57"/>
      <c r="O3" s="56"/>
    </row>
    <row r="4" spans="1:15" ht="12.75">
      <c r="A4" s="55" t="s">
        <v>4</v>
      </c>
      <c r="B4" s="55">
        <v>208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63</v>
      </c>
      <c r="M4" s="57"/>
      <c r="N4" s="57"/>
      <c r="O4" s="57"/>
    </row>
    <row r="5" spans="1:15" ht="13.5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9"/>
      <c r="L5" s="59" t="s">
        <v>66</v>
      </c>
      <c r="M5" s="59"/>
      <c r="N5" s="57"/>
      <c r="O5" s="56"/>
    </row>
    <row r="6" spans="1:15" ht="13.5" thickTop="1">
      <c r="A6" s="352" t="s">
        <v>5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4"/>
      <c r="O6" s="56"/>
    </row>
    <row r="7" spans="1:15" ht="13.5" thickBot="1">
      <c r="A7" s="355"/>
      <c r="B7" s="356"/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7"/>
      <c r="O7" s="56"/>
    </row>
    <row r="8" spans="1:15" ht="14.25" thickBot="1" thickTop="1">
      <c r="A8" s="346" t="s">
        <v>6</v>
      </c>
      <c r="B8" s="359" t="s">
        <v>7</v>
      </c>
      <c r="C8" s="360"/>
      <c r="D8" s="361"/>
      <c r="E8" s="359" t="s">
        <v>11</v>
      </c>
      <c r="F8" s="361"/>
      <c r="G8" s="366" t="s">
        <v>15</v>
      </c>
      <c r="H8" s="367"/>
      <c r="I8" s="367"/>
      <c r="J8" s="367"/>
      <c r="K8" s="367"/>
      <c r="L8" s="367"/>
      <c r="M8" s="367"/>
      <c r="N8" s="261"/>
      <c r="O8" s="56"/>
    </row>
    <row r="9" spans="1:15" ht="13.5" thickTop="1">
      <c r="A9" s="251"/>
      <c r="B9" s="362" t="s">
        <v>8</v>
      </c>
      <c r="C9" s="363"/>
      <c r="D9" s="348" t="s">
        <v>9</v>
      </c>
      <c r="E9" s="347" t="s">
        <v>68</v>
      </c>
      <c r="F9" s="348" t="s">
        <v>9</v>
      </c>
      <c r="G9" s="349" t="s">
        <v>27</v>
      </c>
      <c r="H9" s="350"/>
      <c r="I9" s="349" t="s">
        <v>28</v>
      </c>
      <c r="J9" s="350"/>
      <c r="K9" s="349" t="s">
        <v>13</v>
      </c>
      <c r="L9" s="350"/>
      <c r="M9" s="349" t="s">
        <v>14</v>
      </c>
      <c r="N9" s="350"/>
      <c r="O9" s="56"/>
    </row>
    <row r="10" spans="1:15" ht="13.5" thickBot="1">
      <c r="A10" s="358"/>
      <c r="B10" s="502"/>
      <c r="C10" s="503"/>
      <c r="D10" s="252"/>
      <c r="E10" s="369"/>
      <c r="F10" s="368"/>
      <c r="G10" s="18" t="s">
        <v>115</v>
      </c>
      <c r="H10" s="63" t="s">
        <v>9</v>
      </c>
      <c r="I10" s="64" t="s">
        <v>12</v>
      </c>
      <c r="J10" s="63" t="s">
        <v>9</v>
      </c>
      <c r="K10" s="64" t="s">
        <v>68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362" t="s">
        <v>16</v>
      </c>
      <c r="B11" s="182" t="s">
        <v>95</v>
      </c>
      <c r="C11" s="504">
        <v>1860</v>
      </c>
      <c r="D11" s="505">
        <f>(5.48+3.138+0.093)*1.075</f>
        <v>9.364325</v>
      </c>
      <c r="E11" s="363">
        <v>250</v>
      </c>
      <c r="F11" s="348">
        <v>25.76</v>
      </c>
      <c r="G11" s="345">
        <f>255*84</f>
        <v>21420</v>
      </c>
      <c r="H11" s="261">
        <v>12.33</v>
      </c>
      <c r="I11" s="61"/>
      <c r="J11" s="62"/>
      <c r="K11" s="61"/>
      <c r="L11" s="62"/>
      <c r="M11" s="61"/>
      <c r="N11" s="62"/>
      <c r="O11" s="56"/>
    </row>
    <row r="12" spans="1:15" ht="15" customHeight="1">
      <c r="A12" s="502"/>
      <c r="B12" s="172" t="s">
        <v>96</v>
      </c>
      <c r="C12" s="107">
        <v>480</v>
      </c>
      <c r="D12" s="506">
        <f>(3.49+0.784+0.093)*1.075</f>
        <v>4.694525</v>
      </c>
      <c r="E12" s="503"/>
      <c r="F12" s="252"/>
      <c r="G12" s="344"/>
      <c r="H12" s="252"/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502"/>
      <c r="B13" s="184" t="s">
        <v>114</v>
      </c>
      <c r="C13" s="193">
        <v>17.25</v>
      </c>
      <c r="D13" s="507">
        <f>46.514*1.075</f>
        <v>50.00255</v>
      </c>
      <c r="E13" s="503"/>
      <c r="F13" s="252"/>
      <c r="G13" s="344"/>
      <c r="H13" s="252"/>
      <c r="I13" s="65"/>
      <c r="J13" s="66"/>
      <c r="K13" s="65"/>
      <c r="L13" s="66"/>
      <c r="M13" s="65"/>
      <c r="N13" s="66"/>
      <c r="O13" s="56"/>
    </row>
    <row r="14" spans="1:15" ht="15" customHeight="1">
      <c r="A14" s="251" t="s">
        <v>17</v>
      </c>
      <c r="B14" s="65" t="s">
        <v>95</v>
      </c>
      <c r="C14" s="219"/>
      <c r="D14" s="66"/>
      <c r="E14" s="341"/>
      <c r="F14" s="261"/>
      <c r="G14" s="343"/>
      <c r="H14" s="261"/>
      <c r="I14" s="65"/>
      <c r="J14" s="66"/>
      <c r="K14" s="65"/>
      <c r="L14" s="66"/>
      <c r="M14" s="65"/>
      <c r="N14" s="66"/>
      <c r="O14" s="56"/>
    </row>
    <row r="15" spans="1:15" ht="15" customHeight="1">
      <c r="A15" s="251"/>
      <c r="B15" s="65" t="s">
        <v>96</v>
      </c>
      <c r="C15" s="107"/>
      <c r="D15" s="66"/>
      <c r="E15" s="342"/>
      <c r="F15" s="252"/>
      <c r="G15" s="344"/>
      <c r="H15" s="252"/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251"/>
      <c r="B16" s="65" t="s">
        <v>114</v>
      </c>
      <c r="C16" s="107"/>
      <c r="D16" s="66"/>
      <c r="E16" s="342"/>
      <c r="F16" s="252"/>
      <c r="G16" s="344"/>
      <c r="H16" s="252"/>
      <c r="I16" s="65"/>
      <c r="J16" s="66"/>
      <c r="K16" s="65"/>
      <c r="L16" s="66"/>
      <c r="M16" s="65"/>
      <c r="N16" s="66"/>
      <c r="O16" s="56"/>
    </row>
    <row r="17" spans="1:15" ht="15" customHeight="1" thickTop="1">
      <c r="A17" s="251" t="s">
        <v>18</v>
      </c>
      <c r="B17" s="61" t="s">
        <v>95</v>
      </c>
      <c r="C17" s="220"/>
      <c r="D17" s="62"/>
      <c r="E17" s="341"/>
      <c r="F17" s="261"/>
      <c r="G17" s="343"/>
      <c r="H17" s="261"/>
      <c r="I17" s="69"/>
      <c r="J17" s="60"/>
      <c r="K17" s="69"/>
      <c r="L17" s="60"/>
      <c r="M17" s="69"/>
      <c r="N17" s="60"/>
      <c r="O17" s="56"/>
    </row>
    <row r="18" spans="1:15" ht="15" customHeight="1">
      <c r="A18" s="251"/>
      <c r="B18" s="65" t="s">
        <v>96</v>
      </c>
      <c r="C18" s="107"/>
      <c r="D18" s="66"/>
      <c r="E18" s="342"/>
      <c r="F18" s="252"/>
      <c r="G18" s="344"/>
      <c r="H18" s="252"/>
      <c r="I18" s="65"/>
      <c r="J18" s="66"/>
      <c r="K18" s="65"/>
      <c r="L18" s="66"/>
      <c r="M18" s="65"/>
      <c r="N18" s="66"/>
      <c r="O18" s="56"/>
    </row>
    <row r="19" spans="1:15" ht="15" customHeight="1" thickBot="1">
      <c r="A19" s="251"/>
      <c r="B19" s="65" t="s">
        <v>114</v>
      </c>
      <c r="C19" s="107"/>
      <c r="D19" s="66"/>
      <c r="E19" s="342"/>
      <c r="F19" s="252"/>
      <c r="G19" s="344"/>
      <c r="H19" s="252"/>
      <c r="I19" s="65"/>
      <c r="J19" s="66"/>
      <c r="K19" s="65"/>
      <c r="L19" s="66"/>
      <c r="M19" s="65"/>
      <c r="N19" s="66"/>
      <c r="O19" s="56"/>
    </row>
    <row r="20" spans="1:15" ht="13.5" thickTop="1">
      <c r="A20" s="253" t="s">
        <v>19</v>
      </c>
      <c r="B20" s="61" t="s">
        <v>95</v>
      </c>
      <c r="C20" s="220"/>
      <c r="D20" s="231"/>
      <c r="E20" s="341"/>
      <c r="F20" s="261"/>
      <c r="G20" s="343"/>
      <c r="H20" s="261"/>
      <c r="I20" s="69"/>
      <c r="J20" s="60"/>
      <c r="K20" s="69"/>
      <c r="L20" s="60"/>
      <c r="M20" s="69"/>
      <c r="N20" s="60"/>
      <c r="O20" s="56"/>
    </row>
    <row r="21" spans="1:15" ht="12.75">
      <c r="A21" s="251"/>
      <c r="B21" s="65" t="s">
        <v>96</v>
      </c>
      <c r="C21" s="107"/>
      <c r="D21" s="232"/>
      <c r="E21" s="342"/>
      <c r="F21" s="252"/>
      <c r="G21" s="344"/>
      <c r="H21" s="252"/>
      <c r="I21" s="65"/>
      <c r="J21" s="66"/>
      <c r="K21" s="65"/>
      <c r="L21" s="66"/>
      <c r="M21" s="65"/>
      <c r="N21" s="66"/>
      <c r="O21" s="56"/>
    </row>
    <row r="22" spans="1:15" ht="13.5" thickBot="1">
      <c r="A22" s="251"/>
      <c r="B22" s="65" t="s">
        <v>114</v>
      </c>
      <c r="C22" s="107"/>
      <c r="D22" s="232"/>
      <c r="E22" s="342"/>
      <c r="F22" s="252"/>
      <c r="G22" s="344"/>
      <c r="H22" s="252"/>
      <c r="I22" s="65"/>
      <c r="J22" s="66"/>
      <c r="K22" s="65"/>
      <c r="L22" s="66"/>
      <c r="M22" s="65"/>
      <c r="N22" s="66"/>
      <c r="O22" s="56"/>
    </row>
    <row r="23" spans="1:15" ht="13.5" thickTop="1">
      <c r="A23" s="253" t="s">
        <v>20</v>
      </c>
      <c r="B23" s="61" t="s">
        <v>95</v>
      </c>
      <c r="C23" s="220"/>
      <c r="D23" s="231"/>
      <c r="E23" s="341"/>
      <c r="F23" s="261"/>
      <c r="G23" s="343"/>
      <c r="H23" s="261"/>
      <c r="I23" s="69"/>
      <c r="J23" s="60"/>
      <c r="K23" s="69"/>
      <c r="L23" s="60"/>
      <c r="M23" s="69"/>
      <c r="N23" s="60"/>
      <c r="O23" s="56"/>
    </row>
    <row r="24" spans="1:15" ht="12.75">
      <c r="A24" s="251"/>
      <c r="B24" s="65" t="s">
        <v>96</v>
      </c>
      <c r="C24" s="107"/>
      <c r="D24" s="232"/>
      <c r="E24" s="342"/>
      <c r="F24" s="252"/>
      <c r="G24" s="344"/>
      <c r="H24" s="252"/>
      <c r="I24" s="65"/>
      <c r="J24" s="66"/>
      <c r="K24" s="65"/>
      <c r="L24" s="66"/>
      <c r="M24" s="65"/>
      <c r="N24" s="66"/>
      <c r="O24" s="56"/>
    </row>
    <row r="25" spans="1:15" ht="13.5" thickBot="1">
      <c r="A25" s="251"/>
      <c r="B25" s="65" t="s">
        <v>114</v>
      </c>
      <c r="C25" s="107"/>
      <c r="D25" s="232"/>
      <c r="E25" s="342"/>
      <c r="F25" s="252"/>
      <c r="G25" s="344"/>
      <c r="H25" s="252"/>
      <c r="I25" s="65"/>
      <c r="J25" s="66"/>
      <c r="K25" s="65"/>
      <c r="L25" s="66"/>
      <c r="M25" s="65"/>
      <c r="N25" s="66"/>
      <c r="O25" s="56"/>
    </row>
    <row r="26" spans="1:15" ht="13.5" thickTop="1">
      <c r="A26" s="253" t="s">
        <v>69</v>
      </c>
      <c r="B26" s="61" t="s">
        <v>95</v>
      </c>
      <c r="C26" s="108"/>
      <c r="D26" s="231"/>
      <c r="E26" s="341"/>
      <c r="F26" s="261"/>
      <c r="G26" s="343"/>
      <c r="H26" s="261"/>
      <c r="I26" s="69"/>
      <c r="J26" s="60"/>
      <c r="K26" s="69"/>
      <c r="L26" s="60"/>
      <c r="M26" s="69"/>
      <c r="N26" s="60"/>
      <c r="O26" s="56"/>
    </row>
    <row r="27" spans="1:15" ht="12.75">
      <c r="A27" s="251"/>
      <c r="B27" s="65" t="s">
        <v>96</v>
      </c>
      <c r="C27" s="107"/>
      <c r="D27" s="232"/>
      <c r="E27" s="342"/>
      <c r="F27" s="252"/>
      <c r="G27" s="344"/>
      <c r="H27" s="252"/>
      <c r="I27" s="65"/>
      <c r="J27" s="66"/>
      <c r="K27" s="65"/>
      <c r="L27" s="66"/>
      <c r="M27" s="65"/>
      <c r="N27" s="66"/>
      <c r="O27" s="56"/>
    </row>
    <row r="28" spans="1:15" ht="13.5" thickBot="1">
      <c r="A28" s="251"/>
      <c r="B28" s="65" t="s">
        <v>114</v>
      </c>
      <c r="C28" s="107"/>
      <c r="D28" s="232"/>
      <c r="E28" s="342"/>
      <c r="F28" s="252"/>
      <c r="G28" s="344"/>
      <c r="H28" s="252"/>
      <c r="I28" s="65"/>
      <c r="J28" s="66"/>
      <c r="K28" s="65"/>
      <c r="L28" s="66"/>
      <c r="M28" s="65"/>
      <c r="N28" s="66"/>
      <c r="O28" s="56"/>
    </row>
    <row r="29" spans="1:15" ht="13.5" thickTop="1">
      <c r="A29" s="253" t="s">
        <v>70</v>
      </c>
      <c r="B29" s="61" t="s">
        <v>95</v>
      </c>
      <c r="C29" s="108"/>
      <c r="D29" s="231"/>
      <c r="E29" s="341"/>
      <c r="F29" s="261"/>
      <c r="G29" s="343"/>
      <c r="H29" s="261"/>
      <c r="I29" s="69"/>
      <c r="J29" s="60"/>
      <c r="K29" s="69"/>
      <c r="L29" s="60"/>
      <c r="M29" s="69"/>
      <c r="N29" s="60"/>
      <c r="O29" s="56"/>
    </row>
    <row r="30" spans="1:15" ht="12.75">
      <c r="A30" s="251"/>
      <c r="B30" s="65" t="s">
        <v>96</v>
      </c>
      <c r="C30" s="107"/>
      <c r="D30" s="232"/>
      <c r="E30" s="342"/>
      <c r="F30" s="252"/>
      <c r="G30" s="344"/>
      <c r="H30" s="252"/>
      <c r="I30" s="65"/>
      <c r="J30" s="66"/>
      <c r="K30" s="65"/>
      <c r="L30" s="66"/>
      <c r="M30" s="65"/>
      <c r="N30" s="66"/>
      <c r="O30" s="56"/>
    </row>
    <row r="31" spans="1:15" ht="13.5" thickBot="1">
      <c r="A31" s="251"/>
      <c r="B31" s="65" t="s">
        <v>114</v>
      </c>
      <c r="C31" s="107"/>
      <c r="D31" s="232"/>
      <c r="E31" s="342"/>
      <c r="F31" s="252"/>
      <c r="G31" s="344"/>
      <c r="H31" s="252"/>
      <c r="I31" s="65"/>
      <c r="J31" s="66"/>
      <c r="K31" s="65"/>
      <c r="L31" s="66"/>
      <c r="M31" s="65"/>
      <c r="N31" s="66"/>
      <c r="O31" s="56"/>
    </row>
    <row r="32" spans="1:15" ht="13.5" thickTop="1">
      <c r="A32" s="253" t="s">
        <v>22</v>
      </c>
      <c r="B32" s="61" t="s">
        <v>95</v>
      </c>
      <c r="C32" s="108"/>
      <c r="D32" s="231"/>
      <c r="E32" s="341"/>
      <c r="F32" s="261"/>
      <c r="G32" s="343"/>
      <c r="H32" s="261"/>
      <c r="I32" s="67"/>
      <c r="J32" s="68"/>
      <c r="K32" s="67"/>
      <c r="L32" s="68"/>
      <c r="M32" s="67"/>
      <c r="N32" s="68"/>
      <c r="O32" s="56"/>
    </row>
    <row r="33" spans="1:15" ht="12.75">
      <c r="A33" s="251"/>
      <c r="B33" s="65" t="s">
        <v>96</v>
      </c>
      <c r="C33" s="107"/>
      <c r="D33" s="232"/>
      <c r="E33" s="342"/>
      <c r="F33" s="252"/>
      <c r="G33" s="344"/>
      <c r="H33" s="252"/>
      <c r="I33" s="67"/>
      <c r="J33" s="68"/>
      <c r="K33" s="67"/>
      <c r="L33" s="68"/>
      <c r="M33" s="67"/>
      <c r="N33" s="68"/>
      <c r="O33" s="56"/>
    </row>
    <row r="34" spans="1:15" ht="13.5" thickBot="1">
      <c r="A34" s="251"/>
      <c r="B34" s="65" t="s">
        <v>114</v>
      </c>
      <c r="C34" s="107"/>
      <c r="D34" s="232"/>
      <c r="E34" s="342"/>
      <c r="F34" s="252"/>
      <c r="G34" s="344"/>
      <c r="H34" s="252"/>
      <c r="I34" s="67"/>
      <c r="J34" s="68"/>
      <c r="K34" s="67"/>
      <c r="L34" s="68"/>
      <c r="M34" s="67"/>
      <c r="N34" s="68"/>
      <c r="O34" s="56"/>
    </row>
    <row r="35" spans="1:15" ht="13.5" thickTop="1">
      <c r="A35" s="253" t="s">
        <v>23</v>
      </c>
      <c r="B35" s="61" t="s">
        <v>95</v>
      </c>
      <c r="C35" s="108"/>
      <c r="D35" s="241"/>
      <c r="E35" s="341"/>
      <c r="F35" s="261"/>
      <c r="G35" s="343"/>
      <c r="H35" s="261"/>
      <c r="I35" s="70"/>
      <c r="J35" s="71"/>
      <c r="K35" s="70"/>
      <c r="L35" s="71"/>
      <c r="M35" s="70"/>
      <c r="N35" s="71"/>
      <c r="O35" s="56"/>
    </row>
    <row r="36" spans="1:15" ht="12.75">
      <c r="A36" s="251"/>
      <c r="B36" s="65" t="s">
        <v>96</v>
      </c>
      <c r="C36" s="107"/>
      <c r="D36" s="242"/>
      <c r="E36" s="342"/>
      <c r="F36" s="252"/>
      <c r="G36" s="344"/>
      <c r="H36" s="252"/>
      <c r="I36" s="70"/>
      <c r="J36" s="71"/>
      <c r="K36" s="70"/>
      <c r="L36" s="71"/>
      <c r="M36" s="70"/>
      <c r="N36" s="71"/>
      <c r="O36" s="56"/>
    </row>
    <row r="37" spans="1:15" ht="13.5" thickBot="1">
      <c r="A37" s="251"/>
      <c r="B37" s="65" t="s">
        <v>114</v>
      </c>
      <c r="C37" s="107"/>
      <c r="D37" s="242"/>
      <c r="E37" s="342"/>
      <c r="F37" s="252"/>
      <c r="G37" s="344"/>
      <c r="H37" s="252"/>
      <c r="I37" s="70"/>
      <c r="J37" s="71"/>
      <c r="K37" s="70"/>
      <c r="L37" s="71"/>
      <c r="M37" s="70"/>
      <c r="N37" s="71"/>
      <c r="O37" s="56"/>
    </row>
    <row r="38" spans="1:15" ht="13.5" thickTop="1">
      <c r="A38" s="253" t="s">
        <v>24</v>
      </c>
      <c r="B38" s="61" t="s">
        <v>95</v>
      </c>
      <c r="C38" s="108"/>
      <c r="D38" s="241"/>
      <c r="E38" s="341"/>
      <c r="F38" s="261"/>
      <c r="G38" s="343"/>
      <c r="H38" s="261"/>
      <c r="I38" s="70"/>
      <c r="J38" s="71"/>
      <c r="K38" s="70"/>
      <c r="L38" s="71"/>
      <c r="M38" s="70"/>
      <c r="N38" s="71"/>
      <c r="O38" s="56"/>
    </row>
    <row r="39" spans="1:15" ht="12.75">
      <c r="A39" s="251"/>
      <c r="B39" s="65" t="s">
        <v>96</v>
      </c>
      <c r="C39" s="107"/>
      <c r="D39" s="242"/>
      <c r="E39" s="342"/>
      <c r="F39" s="252"/>
      <c r="G39" s="344"/>
      <c r="H39" s="252"/>
      <c r="I39" s="70"/>
      <c r="J39" s="71"/>
      <c r="K39" s="70"/>
      <c r="L39" s="71"/>
      <c r="M39" s="70"/>
      <c r="N39" s="71"/>
      <c r="O39" s="56"/>
    </row>
    <row r="40" spans="1:15" ht="13.5" thickBot="1">
      <c r="A40" s="251"/>
      <c r="B40" s="65" t="s">
        <v>114</v>
      </c>
      <c r="C40" s="107"/>
      <c r="D40" s="242"/>
      <c r="E40" s="342"/>
      <c r="F40" s="252"/>
      <c r="G40" s="344"/>
      <c r="H40" s="252"/>
      <c r="I40" s="70"/>
      <c r="J40" s="71"/>
      <c r="K40" s="70"/>
      <c r="L40" s="71"/>
      <c r="M40" s="70"/>
      <c r="N40" s="71"/>
      <c r="O40" s="56"/>
    </row>
    <row r="41" spans="1:15" ht="13.5" thickTop="1">
      <c r="A41" s="253" t="s">
        <v>25</v>
      </c>
      <c r="B41" s="61" t="s">
        <v>95</v>
      </c>
      <c r="C41" s="108"/>
      <c r="D41" s="241"/>
      <c r="E41" s="341"/>
      <c r="F41" s="261"/>
      <c r="G41" s="343"/>
      <c r="H41" s="261"/>
      <c r="I41" s="70"/>
      <c r="J41" s="71"/>
      <c r="K41" s="70"/>
      <c r="L41" s="71"/>
      <c r="M41" s="70"/>
      <c r="N41" s="71"/>
      <c r="O41" s="56"/>
    </row>
    <row r="42" spans="1:15" ht="12.75">
      <c r="A42" s="251"/>
      <c r="B42" s="65" t="s">
        <v>96</v>
      </c>
      <c r="C42" s="107"/>
      <c r="D42" s="242"/>
      <c r="E42" s="342"/>
      <c r="F42" s="252"/>
      <c r="G42" s="344"/>
      <c r="H42" s="252"/>
      <c r="I42" s="70"/>
      <c r="J42" s="71"/>
      <c r="K42" s="70"/>
      <c r="L42" s="71"/>
      <c r="M42" s="70"/>
      <c r="N42" s="71"/>
      <c r="O42" s="56"/>
    </row>
    <row r="43" spans="1:15" ht="13.5" thickBot="1">
      <c r="A43" s="251"/>
      <c r="B43" s="65" t="s">
        <v>114</v>
      </c>
      <c r="C43" s="107"/>
      <c r="D43" s="242"/>
      <c r="E43" s="342"/>
      <c r="F43" s="252"/>
      <c r="G43" s="344"/>
      <c r="H43" s="252"/>
      <c r="I43" s="69"/>
      <c r="J43" s="60"/>
      <c r="K43" s="69"/>
      <c r="L43" s="60"/>
      <c r="M43" s="69"/>
      <c r="N43" s="60"/>
      <c r="O43" s="56"/>
    </row>
    <row r="44" spans="1:15" ht="13.5" thickTop="1">
      <c r="A44" s="258" t="s">
        <v>26</v>
      </c>
      <c r="B44" s="61" t="s">
        <v>95</v>
      </c>
      <c r="C44" s="190"/>
      <c r="D44" s="241"/>
      <c r="E44" s="259"/>
      <c r="F44" s="257"/>
      <c r="G44" s="260"/>
      <c r="H44" s="257"/>
      <c r="I44" s="189"/>
      <c r="J44" s="189"/>
      <c r="K44" s="189"/>
      <c r="L44" s="189"/>
      <c r="M44" s="189"/>
      <c r="N44" s="189"/>
      <c r="O44" s="56"/>
    </row>
    <row r="45" spans="1:15" ht="12.75">
      <c r="A45" s="258"/>
      <c r="B45" s="65" t="s">
        <v>96</v>
      </c>
      <c r="C45" s="107"/>
      <c r="D45" s="242"/>
      <c r="E45" s="259"/>
      <c r="F45" s="257"/>
      <c r="G45" s="260"/>
      <c r="H45" s="257"/>
      <c r="I45" s="189"/>
      <c r="J45" s="189"/>
      <c r="K45" s="189"/>
      <c r="L45" s="189"/>
      <c r="M45" s="189"/>
      <c r="N45" s="189"/>
      <c r="O45" s="56"/>
    </row>
    <row r="46" spans="1:15" ht="13.5" thickBot="1">
      <c r="A46" s="258"/>
      <c r="B46" s="65" t="s">
        <v>114</v>
      </c>
      <c r="C46" s="193"/>
      <c r="D46" s="242"/>
      <c r="E46" s="259"/>
      <c r="F46" s="257"/>
      <c r="G46" s="260"/>
      <c r="H46" s="257"/>
      <c r="I46" s="189"/>
      <c r="J46" s="189"/>
      <c r="K46" s="189"/>
      <c r="L46" s="189"/>
      <c r="M46" s="189"/>
      <c r="N46" s="189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4" s="37" customFormat="1" ht="12.75">
      <c r="A48" s="323" t="s">
        <v>32</v>
      </c>
      <c r="B48" s="323"/>
      <c r="C48" s="323"/>
      <c r="D48" s="324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3" t="s">
        <v>35</v>
      </c>
      <c r="C50" s="323"/>
      <c r="D50" s="323"/>
      <c r="E50" s="324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3" t="s">
        <v>34</v>
      </c>
      <c r="C51" s="323"/>
      <c r="D51" s="32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="37" customFormat="1" ht="12.75"/>
  </sheetData>
  <mergeCells count="79">
    <mergeCell ref="H38:H40"/>
    <mergeCell ref="A38:A40"/>
    <mergeCell ref="E38:E40"/>
    <mergeCell ref="F38:F40"/>
    <mergeCell ref="G38:G40"/>
    <mergeCell ref="A35:A37"/>
    <mergeCell ref="F35:F37"/>
    <mergeCell ref="G35:G37"/>
    <mergeCell ref="H35:H37"/>
    <mergeCell ref="E35:E37"/>
    <mergeCell ref="H26:H28"/>
    <mergeCell ref="A26:A28"/>
    <mergeCell ref="E26:E28"/>
    <mergeCell ref="F26:F28"/>
    <mergeCell ref="G26:G28"/>
    <mergeCell ref="G23:G25"/>
    <mergeCell ref="H23:H25"/>
    <mergeCell ref="A23:A25"/>
    <mergeCell ref="E23:E25"/>
    <mergeCell ref="F23:F25"/>
    <mergeCell ref="A20:A22"/>
    <mergeCell ref="E20:E22"/>
    <mergeCell ref="F20:F22"/>
    <mergeCell ref="G20:G22"/>
    <mergeCell ref="A48:D48"/>
    <mergeCell ref="B50:E50"/>
    <mergeCell ref="B51:D51"/>
    <mergeCell ref="G8:N8"/>
    <mergeCell ref="D9:D10"/>
    <mergeCell ref="E9:E10"/>
    <mergeCell ref="F9:F10"/>
    <mergeCell ref="G9:H9"/>
    <mergeCell ref="I9:J9"/>
    <mergeCell ref="H20:H22"/>
    <mergeCell ref="K9:L9"/>
    <mergeCell ref="M9:N9"/>
    <mergeCell ref="I1:K1"/>
    <mergeCell ref="I2:K2"/>
    <mergeCell ref="I3:K3"/>
    <mergeCell ref="A6:N7"/>
    <mergeCell ref="A8:A10"/>
    <mergeCell ref="B8:D8"/>
    <mergeCell ref="E8:F8"/>
    <mergeCell ref="B9:C10"/>
    <mergeCell ref="A11:A13"/>
    <mergeCell ref="A14:A16"/>
    <mergeCell ref="E11:E13"/>
    <mergeCell ref="F11:F13"/>
    <mergeCell ref="F14:F16"/>
    <mergeCell ref="E14:E16"/>
    <mergeCell ref="H11:H13"/>
    <mergeCell ref="H14:H16"/>
    <mergeCell ref="G11:G13"/>
    <mergeCell ref="G14:G16"/>
    <mergeCell ref="H17:H19"/>
    <mergeCell ref="A17:A19"/>
    <mergeCell ref="E17:E19"/>
    <mergeCell ref="F17:F19"/>
    <mergeCell ref="G17:G19"/>
    <mergeCell ref="G29:G31"/>
    <mergeCell ref="H29:H31"/>
    <mergeCell ref="A29:A31"/>
    <mergeCell ref="E29:E31"/>
    <mergeCell ref="F29:F31"/>
    <mergeCell ref="A32:A34"/>
    <mergeCell ref="G32:G34"/>
    <mergeCell ref="H32:H34"/>
    <mergeCell ref="E32:E34"/>
    <mergeCell ref="F32:F34"/>
    <mergeCell ref="H41:H43"/>
    <mergeCell ref="A41:A43"/>
    <mergeCell ref="E41:E43"/>
    <mergeCell ref="F41:F43"/>
    <mergeCell ref="G41:G43"/>
    <mergeCell ref="H44:H46"/>
    <mergeCell ref="A44:A46"/>
    <mergeCell ref="E44:E46"/>
    <mergeCell ref="F44:F46"/>
    <mergeCell ref="G44:G46"/>
  </mergeCells>
  <printOptions/>
  <pageMargins left="0.33" right="0.19" top="0.29" bottom="0.54" header="0.34" footer="0.31"/>
  <pageSetup horizontalDpi="600" verticalDpi="600" orientation="landscape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18.140625" style="0" customWidth="1"/>
    <col min="2" max="2" width="8.140625" style="0" customWidth="1"/>
    <col min="3" max="3" width="10.57421875" style="0" customWidth="1"/>
    <col min="4" max="4" width="7.8515625" style="0" customWidth="1"/>
    <col min="5" max="5" width="10.7109375" style="0" customWidth="1"/>
    <col min="6" max="6" width="6.140625" style="0" customWidth="1"/>
    <col min="7" max="7" width="14.8515625" style="0" customWidth="1"/>
    <col min="8" max="8" width="7.8515625" style="0" customWidth="1"/>
    <col min="9" max="9" width="10.00390625" style="0" customWidth="1"/>
    <col min="10" max="10" width="7.7109375" style="0" customWidth="1"/>
    <col min="11" max="11" width="11.57421875" style="0" customWidth="1"/>
    <col min="12" max="12" width="7.00390625" style="0" customWidth="1"/>
    <col min="13" max="13" width="11.140625" style="0" customWidth="1"/>
    <col min="14" max="14" width="7.28125" style="0" customWidth="1"/>
  </cols>
  <sheetData>
    <row r="1" spans="1:15" ht="12.75">
      <c r="A1" s="54" t="s">
        <v>41</v>
      </c>
      <c r="B1" s="55" t="s">
        <v>43</v>
      </c>
      <c r="C1" s="55"/>
      <c r="D1" s="57"/>
      <c r="E1" s="57">
        <v>50668</v>
      </c>
      <c r="F1" s="57"/>
      <c r="G1" s="57"/>
      <c r="H1" s="57"/>
      <c r="I1" s="351" t="s">
        <v>29</v>
      </c>
      <c r="J1" s="351"/>
      <c r="K1" s="351"/>
      <c r="L1" s="58">
        <v>1101</v>
      </c>
      <c r="M1" s="59"/>
      <c r="N1" s="59"/>
      <c r="O1" s="56"/>
    </row>
    <row r="2" spans="1:15" ht="12.75">
      <c r="A2" s="55" t="s">
        <v>1</v>
      </c>
      <c r="B2" s="55" t="s">
        <v>56</v>
      </c>
      <c r="C2" s="55"/>
      <c r="D2" s="57"/>
      <c r="E2" s="57">
        <v>50669</v>
      </c>
      <c r="F2" s="57"/>
      <c r="G2" s="57"/>
      <c r="H2" s="57"/>
      <c r="I2" s="351" t="s">
        <v>2</v>
      </c>
      <c r="J2" s="351"/>
      <c r="K2" s="351"/>
      <c r="L2" s="57">
        <v>8</v>
      </c>
      <c r="M2" s="59"/>
      <c r="N2" s="59"/>
      <c r="O2" s="56"/>
    </row>
    <row r="3" spans="1:15" ht="12.75">
      <c r="A3" s="55" t="s">
        <v>0</v>
      </c>
      <c r="B3" s="55" t="s">
        <v>38</v>
      </c>
      <c r="C3" s="55"/>
      <c r="D3" s="57"/>
      <c r="E3" s="57"/>
      <c r="F3" s="57"/>
      <c r="G3" s="57"/>
      <c r="H3" s="57"/>
      <c r="I3" s="351" t="s">
        <v>3</v>
      </c>
      <c r="J3" s="351"/>
      <c r="K3" s="351"/>
      <c r="L3" s="57">
        <v>1</v>
      </c>
      <c r="M3" s="59"/>
      <c r="N3" s="59"/>
      <c r="O3" s="56"/>
    </row>
    <row r="4" spans="1:15" ht="12.75">
      <c r="A4" s="55" t="s">
        <v>4</v>
      </c>
      <c r="B4" s="55">
        <v>189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63</v>
      </c>
      <c r="M4" s="57"/>
      <c r="N4" s="57"/>
      <c r="O4" s="57"/>
    </row>
    <row r="5" spans="1:15" ht="13.5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 t="s">
        <v>66</v>
      </c>
      <c r="M5" s="59"/>
      <c r="N5" s="59"/>
      <c r="O5" s="56"/>
    </row>
    <row r="6" spans="1:15" ht="12.75" customHeight="1" thickTop="1">
      <c r="A6" s="352" t="s">
        <v>5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4"/>
      <c r="O6" s="56"/>
    </row>
    <row r="7" spans="1:15" ht="12.75" customHeight="1" thickBot="1">
      <c r="A7" s="355"/>
      <c r="B7" s="356"/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7"/>
      <c r="O7" s="56"/>
    </row>
    <row r="8" spans="1:15" ht="15" customHeight="1" thickBot="1" thickTop="1">
      <c r="A8" s="346" t="s">
        <v>6</v>
      </c>
      <c r="B8" s="359" t="s">
        <v>7</v>
      </c>
      <c r="C8" s="360"/>
      <c r="D8" s="361"/>
      <c r="E8" s="359" t="s">
        <v>11</v>
      </c>
      <c r="F8" s="361"/>
      <c r="G8" s="366" t="s">
        <v>15</v>
      </c>
      <c r="H8" s="367"/>
      <c r="I8" s="367"/>
      <c r="J8" s="367"/>
      <c r="K8" s="367"/>
      <c r="L8" s="367"/>
      <c r="M8" s="367"/>
      <c r="N8" s="261"/>
      <c r="O8" s="56"/>
    </row>
    <row r="9" spans="1:15" ht="12.75" customHeight="1" thickTop="1">
      <c r="A9" s="251"/>
      <c r="B9" s="362" t="s">
        <v>8</v>
      </c>
      <c r="C9" s="363"/>
      <c r="D9" s="348" t="s">
        <v>9</v>
      </c>
      <c r="E9" s="347" t="s">
        <v>68</v>
      </c>
      <c r="F9" s="348" t="s">
        <v>9</v>
      </c>
      <c r="G9" s="349" t="s">
        <v>27</v>
      </c>
      <c r="H9" s="350"/>
      <c r="I9" s="349" t="s">
        <v>28</v>
      </c>
      <c r="J9" s="350"/>
      <c r="K9" s="349" t="s">
        <v>13</v>
      </c>
      <c r="L9" s="350"/>
      <c r="M9" s="349" t="s">
        <v>14</v>
      </c>
      <c r="N9" s="350"/>
      <c r="O9" s="56"/>
    </row>
    <row r="10" spans="1:15" ht="12.75" customHeight="1" thickBot="1">
      <c r="A10" s="358"/>
      <c r="B10" s="364"/>
      <c r="C10" s="365"/>
      <c r="D10" s="368"/>
      <c r="E10" s="369"/>
      <c r="F10" s="368"/>
      <c r="G10" s="18" t="s">
        <v>115</v>
      </c>
      <c r="H10" s="63" t="s">
        <v>9</v>
      </c>
      <c r="I10" s="64" t="s">
        <v>12</v>
      </c>
      <c r="J10" s="63" t="s">
        <v>9</v>
      </c>
      <c r="K10" s="64" t="s">
        <v>68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391" t="s">
        <v>16</v>
      </c>
      <c r="B11" s="61" t="s">
        <v>95</v>
      </c>
      <c r="C11" s="221">
        <v>2680</v>
      </c>
      <c r="D11" s="241">
        <f>(5.48+3.138+0.093)*1.075</f>
        <v>9.364325</v>
      </c>
      <c r="E11" s="394">
        <f>265+86</f>
        <v>351</v>
      </c>
      <c r="F11" s="395">
        <v>25.76</v>
      </c>
      <c r="G11" s="390">
        <f>218*84</f>
        <v>18312</v>
      </c>
      <c r="H11" s="261">
        <v>12.33</v>
      </c>
      <c r="I11" s="65"/>
      <c r="J11" s="66"/>
      <c r="K11" s="65"/>
      <c r="L11" s="66"/>
      <c r="M11" s="65"/>
      <c r="N11" s="66"/>
      <c r="O11" s="56"/>
    </row>
    <row r="12" spans="1:15" ht="15" customHeight="1">
      <c r="A12" s="385"/>
      <c r="B12" s="65" t="s">
        <v>96</v>
      </c>
      <c r="C12" s="224">
        <v>1340</v>
      </c>
      <c r="D12" s="242">
        <f>(3.49+0.784+0.093)*1.075</f>
        <v>4.694525</v>
      </c>
      <c r="E12" s="387"/>
      <c r="F12" s="389"/>
      <c r="G12" s="384"/>
      <c r="H12" s="252"/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385"/>
      <c r="B13" s="65" t="s">
        <v>114</v>
      </c>
      <c r="C13" s="222">
        <v>17.25</v>
      </c>
      <c r="D13" s="242">
        <f>46.514*1.075</f>
        <v>50.00255</v>
      </c>
      <c r="E13" s="387"/>
      <c r="F13" s="389"/>
      <c r="G13" s="384"/>
      <c r="H13" s="252"/>
      <c r="I13" s="65"/>
      <c r="J13" s="66"/>
      <c r="K13" s="65"/>
      <c r="L13" s="66"/>
      <c r="M13" s="65"/>
      <c r="N13" s="66"/>
      <c r="O13" s="56"/>
    </row>
    <row r="14" spans="1:15" ht="15.75" customHeight="1" thickTop="1">
      <c r="A14" s="385" t="s">
        <v>17</v>
      </c>
      <c r="B14" s="61" t="s">
        <v>95</v>
      </c>
      <c r="C14" s="223"/>
      <c r="D14" s="237"/>
      <c r="E14" s="386"/>
      <c r="F14" s="388"/>
      <c r="G14" s="383"/>
      <c r="H14" s="261"/>
      <c r="I14" s="65"/>
      <c r="J14" s="66"/>
      <c r="K14" s="65"/>
      <c r="L14" s="66"/>
      <c r="M14" s="65"/>
      <c r="N14" s="66"/>
      <c r="O14" s="56"/>
    </row>
    <row r="15" spans="1:15" ht="15" customHeight="1">
      <c r="A15" s="385"/>
      <c r="B15" s="65" t="s">
        <v>96</v>
      </c>
      <c r="C15" s="224"/>
      <c r="D15" s="238"/>
      <c r="E15" s="387"/>
      <c r="F15" s="389"/>
      <c r="G15" s="384"/>
      <c r="H15" s="252"/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385"/>
      <c r="B16" s="65" t="s">
        <v>114</v>
      </c>
      <c r="C16" s="222"/>
      <c r="D16" s="238"/>
      <c r="E16" s="387"/>
      <c r="F16" s="389"/>
      <c r="G16" s="384"/>
      <c r="H16" s="252"/>
      <c r="I16" s="65"/>
      <c r="J16" s="66"/>
      <c r="K16" s="65"/>
      <c r="L16" s="66"/>
      <c r="M16" s="65"/>
      <c r="N16" s="66"/>
      <c r="O16" s="56"/>
    </row>
    <row r="17" spans="1:15" ht="13.5" thickTop="1">
      <c r="A17" s="385" t="s">
        <v>18</v>
      </c>
      <c r="B17" s="61" t="s">
        <v>95</v>
      </c>
      <c r="C17" s="223"/>
      <c r="D17" s="237"/>
      <c r="E17" s="386"/>
      <c r="F17" s="388"/>
      <c r="G17" s="383"/>
      <c r="H17" s="261"/>
      <c r="I17" s="65"/>
      <c r="J17" s="66"/>
      <c r="K17" s="65"/>
      <c r="L17" s="66"/>
      <c r="M17" s="65"/>
      <c r="N17" s="66"/>
      <c r="O17" s="56"/>
    </row>
    <row r="18" spans="1:15" ht="12.75">
      <c r="A18" s="385"/>
      <c r="B18" s="65" t="s">
        <v>96</v>
      </c>
      <c r="C18" s="224"/>
      <c r="D18" s="238"/>
      <c r="E18" s="387"/>
      <c r="F18" s="389"/>
      <c r="G18" s="384"/>
      <c r="H18" s="252"/>
      <c r="I18" s="65"/>
      <c r="J18" s="66"/>
      <c r="K18" s="65"/>
      <c r="L18" s="66"/>
      <c r="M18" s="65"/>
      <c r="N18" s="66"/>
      <c r="O18" s="56"/>
    </row>
    <row r="19" spans="1:15" ht="13.5" thickBot="1">
      <c r="A19" s="385"/>
      <c r="B19" s="65" t="s">
        <v>114</v>
      </c>
      <c r="C19" s="222"/>
      <c r="D19" s="238"/>
      <c r="E19" s="387"/>
      <c r="F19" s="389"/>
      <c r="G19" s="384"/>
      <c r="H19" s="252"/>
      <c r="I19" s="65"/>
      <c r="J19" s="66"/>
      <c r="K19" s="65"/>
      <c r="L19" s="66"/>
      <c r="M19" s="65"/>
      <c r="N19" s="66"/>
      <c r="O19" s="56"/>
    </row>
    <row r="20" spans="1:15" ht="13.5" thickTop="1">
      <c r="A20" s="385" t="s">
        <v>19</v>
      </c>
      <c r="B20" s="61" t="s">
        <v>95</v>
      </c>
      <c r="C20" s="108"/>
      <c r="D20" s="237"/>
      <c r="E20" s="386"/>
      <c r="F20" s="388"/>
      <c r="G20" s="383"/>
      <c r="H20" s="261"/>
      <c r="I20" s="65"/>
      <c r="J20" s="66"/>
      <c r="K20" s="65"/>
      <c r="L20" s="66"/>
      <c r="M20" s="65"/>
      <c r="N20" s="66"/>
      <c r="O20" s="56"/>
    </row>
    <row r="21" spans="1:15" ht="12.75">
      <c r="A21" s="385"/>
      <c r="B21" s="65" t="s">
        <v>96</v>
      </c>
      <c r="C21" s="224"/>
      <c r="D21" s="238"/>
      <c r="E21" s="387"/>
      <c r="F21" s="389"/>
      <c r="G21" s="384"/>
      <c r="H21" s="252"/>
      <c r="I21" s="65"/>
      <c r="J21" s="66"/>
      <c r="K21" s="65"/>
      <c r="L21" s="66"/>
      <c r="M21" s="65"/>
      <c r="N21" s="66"/>
      <c r="O21" s="56"/>
    </row>
    <row r="22" spans="1:15" ht="13.5" thickBot="1">
      <c r="A22" s="385"/>
      <c r="B22" s="65" t="s">
        <v>114</v>
      </c>
      <c r="C22" s="224"/>
      <c r="D22" s="238"/>
      <c r="E22" s="387"/>
      <c r="F22" s="389"/>
      <c r="G22" s="384"/>
      <c r="H22" s="252"/>
      <c r="I22" s="65"/>
      <c r="J22" s="66"/>
      <c r="K22" s="65"/>
      <c r="L22" s="66"/>
      <c r="M22" s="65"/>
      <c r="N22" s="66"/>
      <c r="O22" s="56"/>
    </row>
    <row r="23" spans="1:15" ht="13.5" thickTop="1">
      <c r="A23" s="253" t="s">
        <v>20</v>
      </c>
      <c r="B23" s="61" t="s">
        <v>95</v>
      </c>
      <c r="C23" s="108"/>
      <c r="D23" s="237"/>
      <c r="E23" s="386"/>
      <c r="F23" s="388"/>
      <c r="G23" s="383"/>
      <c r="H23" s="261"/>
      <c r="I23" s="69"/>
      <c r="J23" s="60"/>
      <c r="K23" s="69"/>
      <c r="L23" s="60"/>
      <c r="M23" s="69"/>
      <c r="N23" s="60"/>
      <c r="O23" s="56"/>
    </row>
    <row r="24" spans="1:15" ht="12.75">
      <c r="A24" s="251"/>
      <c r="B24" s="65" t="s">
        <v>96</v>
      </c>
      <c r="C24" s="224"/>
      <c r="D24" s="238"/>
      <c r="E24" s="387"/>
      <c r="F24" s="389"/>
      <c r="G24" s="384"/>
      <c r="H24" s="252"/>
      <c r="I24" s="65"/>
      <c r="J24" s="66"/>
      <c r="K24" s="65"/>
      <c r="L24" s="66"/>
      <c r="M24" s="65"/>
      <c r="N24" s="66"/>
      <c r="O24" s="56"/>
    </row>
    <row r="25" spans="1:15" ht="13.5" thickBot="1">
      <c r="A25" s="251"/>
      <c r="B25" s="65" t="s">
        <v>114</v>
      </c>
      <c r="C25" s="107"/>
      <c r="D25" s="238"/>
      <c r="E25" s="387"/>
      <c r="F25" s="389"/>
      <c r="G25" s="384"/>
      <c r="H25" s="252"/>
      <c r="I25" s="65"/>
      <c r="J25" s="66"/>
      <c r="K25" s="65"/>
      <c r="L25" s="66"/>
      <c r="M25" s="65"/>
      <c r="N25" s="66"/>
      <c r="O25" s="56"/>
    </row>
    <row r="26" spans="1:15" ht="13.5" thickTop="1">
      <c r="A26" s="253" t="s">
        <v>69</v>
      </c>
      <c r="B26" s="61" t="s">
        <v>95</v>
      </c>
      <c r="C26" s="108"/>
      <c r="D26" s="237"/>
      <c r="E26" s="386"/>
      <c r="F26" s="388"/>
      <c r="G26" s="383"/>
      <c r="H26" s="261"/>
      <c r="I26" s="69"/>
      <c r="J26" s="60"/>
      <c r="K26" s="69"/>
      <c r="L26" s="60"/>
      <c r="M26" s="69"/>
      <c r="N26" s="60"/>
      <c r="O26" s="56"/>
    </row>
    <row r="27" spans="1:15" ht="12.75">
      <c r="A27" s="251"/>
      <c r="B27" s="65" t="s">
        <v>96</v>
      </c>
      <c r="C27" s="107"/>
      <c r="D27" s="238"/>
      <c r="E27" s="387"/>
      <c r="F27" s="389"/>
      <c r="G27" s="384"/>
      <c r="H27" s="252"/>
      <c r="I27" s="65"/>
      <c r="J27" s="66"/>
      <c r="K27" s="65"/>
      <c r="L27" s="66"/>
      <c r="M27" s="65"/>
      <c r="N27" s="66"/>
      <c r="O27" s="56"/>
    </row>
    <row r="28" spans="1:15" ht="13.5" thickBot="1">
      <c r="A28" s="251"/>
      <c r="B28" s="65" t="s">
        <v>114</v>
      </c>
      <c r="C28" s="107"/>
      <c r="D28" s="238"/>
      <c r="E28" s="387"/>
      <c r="F28" s="389"/>
      <c r="G28" s="384"/>
      <c r="H28" s="252"/>
      <c r="I28" s="65"/>
      <c r="J28" s="66"/>
      <c r="K28" s="65"/>
      <c r="L28" s="66"/>
      <c r="M28" s="65"/>
      <c r="N28" s="66"/>
      <c r="O28" s="56"/>
    </row>
    <row r="29" spans="1:15" ht="13.5" thickTop="1">
      <c r="A29" s="253" t="s">
        <v>70</v>
      </c>
      <c r="B29" s="61" t="s">
        <v>95</v>
      </c>
      <c r="C29" s="108"/>
      <c r="D29" s="237"/>
      <c r="E29" s="386"/>
      <c r="F29" s="388"/>
      <c r="G29" s="383"/>
      <c r="H29" s="261"/>
      <c r="I29" s="69"/>
      <c r="J29" s="60"/>
      <c r="K29" s="69"/>
      <c r="L29" s="60"/>
      <c r="M29" s="69"/>
      <c r="N29" s="60"/>
      <c r="O29" s="56"/>
    </row>
    <row r="30" spans="1:15" ht="12.75">
      <c r="A30" s="251"/>
      <c r="B30" s="65" t="s">
        <v>96</v>
      </c>
      <c r="C30" s="107"/>
      <c r="D30" s="238"/>
      <c r="E30" s="387"/>
      <c r="F30" s="389"/>
      <c r="G30" s="384"/>
      <c r="H30" s="252"/>
      <c r="I30" s="65"/>
      <c r="J30" s="66"/>
      <c r="K30" s="65"/>
      <c r="L30" s="66"/>
      <c r="M30" s="65"/>
      <c r="N30" s="66"/>
      <c r="O30" s="56"/>
    </row>
    <row r="31" spans="1:15" ht="13.5" thickBot="1">
      <c r="A31" s="251"/>
      <c r="B31" s="65" t="s">
        <v>114</v>
      </c>
      <c r="C31" s="107"/>
      <c r="D31" s="238"/>
      <c r="E31" s="387"/>
      <c r="F31" s="389"/>
      <c r="G31" s="384"/>
      <c r="H31" s="252"/>
      <c r="I31" s="65"/>
      <c r="J31" s="66"/>
      <c r="K31" s="65"/>
      <c r="L31" s="66"/>
      <c r="M31" s="65"/>
      <c r="N31" s="66"/>
      <c r="O31" s="56"/>
    </row>
    <row r="32" spans="1:15" ht="13.5" thickTop="1">
      <c r="A32" s="253" t="s">
        <v>22</v>
      </c>
      <c r="B32" s="61" t="s">
        <v>95</v>
      </c>
      <c r="C32" s="108"/>
      <c r="D32" s="241"/>
      <c r="E32" s="341"/>
      <c r="F32" s="261"/>
      <c r="G32" s="343"/>
      <c r="H32" s="261"/>
      <c r="I32" s="69"/>
      <c r="J32" s="60"/>
      <c r="K32" s="69"/>
      <c r="L32" s="60"/>
      <c r="M32" s="69"/>
      <c r="N32" s="60"/>
      <c r="O32" s="56"/>
    </row>
    <row r="33" spans="1:15" ht="12.75">
      <c r="A33" s="251"/>
      <c r="B33" s="65" t="s">
        <v>96</v>
      </c>
      <c r="C33" s="107"/>
      <c r="D33" s="242"/>
      <c r="E33" s="342"/>
      <c r="F33" s="252"/>
      <c r="G33" s="344"/>
      <c r="H33" s="252"/>
      <c r="I33" s="65"/>
      <c r="J33" s="66"/>
      <c r="K33" s="65"/>
      <c r="L33" s="66"/>
      <c r="M33" s="65"/>
      <c r="N33" s="66"/>
      <c r="O33" s="56"/>
    </row>
    <row r="34" spans="1:15" ht="13.5" thickBot="1">
      <c r="A34" s="251"/>
      <c r="B34" s="65" t="s">
        <v>114</v>
      </c>
      <c r="C34" s="107"/>
      <c r="D34" s="242"/>
      <c r="E34" s="342"/>
      <c r="F34" s="252"/>
      <c r="G34" s="344"/>
      <c r="H34" s="252"/>
      <c r="I34" s="65"/>
      <c r="J34" s="66"/>
      <c r="K34" s="65"/>
      <c r="L34" s="66"/>
      <c r="M34" s="65"/>
      <c r="N34" s="66"/>
      <c r="O34" s="56"/>
    </row>
    <row r="35" spans="1:15" ht="13.5" thickTop="1">
      <c r="A35" s="253" t="s">
        <v>23</v>
      </c>
      <c r="B35" s="61" t="s">
        <v>95</v>
      </c>
      <c r="C35" s="108"/>
      <c r="D35" s="241"/>
      <c r="E35" s="341"/>
      <c r="F35" s="261"/>
      <c r="G35" s="343"/>
      <c r="H35" s="261"/>
      <c r="I35" s="69"/>
      <c r="J35" s="60"/>
      <c r="K35" s="69"/>
      <c r="L35" s="60"/>
      <c r="M35" s="69"/>
      <c r="N35" s="60"/>
      <c r="O35" s="56"/>
    </row>
    <row r="36" spans="1:15" ht="12.75">
      <c r="A36" s="251"/>
      <c r="B36" s="65" t="s">
        <v>96</v>
      </c>
      <c r="C36" s="107"/>
      <c r="D36" s="242"/>
      <c r="E36" s="342"/>
      <c r="F36" s="252"/>
      <c r="G36" s="344"/>
      <c r="H36" s="252"/>
      <c r="I36" s="65"/>
      <c r="J36" s="66"/>
      <c r="K36" s="65"/>
      <c r="L36" s="66"/>
      <c r="M36" s="65"/>
      <c r="N36" s="66"/>
      <c r="O36" s="56"/>
    </row>
    <row r="37" spans="1:15" ht="13.5" thickBot="1">
      <c r="A37" s="251"/>
      <c r="B37" s="65" t="s">
        <v>114</v>
      </c>
      <c r="C37" s="107"/>
      <c r="D37" s="242"/>
      <c r="E37" s="342"/>
      <c r="F37" s="252"/>
      <c r="G37" s="344"/>
      <c r="H37" s="252"/>
      <c r="I37" s="65"/>
      <c r="J37" s="66"/>
      <c r="K37" s="65"/>
      <c r="L37" s="66"/>
      <c r="M37" s="65"/>
      <c r="N37" s="66"/>
      <c r="O37" s="56"/>
    </row>
    <row r="38" spans="1:15" ht="13.5" thickTop="1">
      <c r="A38" s="253" t="s">
        <v>24</v>
      </c>
      <c r="B38" s="61" t="s">
        <v>95</v>
      </c>
      <c r="C38" s="108"/>
      <c r="D38" s="241"/>
      <c r="E38" s="341"/>
      <c r="F38" s="261"/>
      <c r="G38" s="343"/>
      <c r="H38" s="261"/>
      <c r="I38" s="69"/>
      <c r="J38" s="73"/>
      <c r="K38" s="73"/>
      <c r="L38" s="73"/>
      <c r="M38" s="73"/>
      <c r="N38" s="60"/>
      <c r="O38" s="56"/>
    </row>
    <row r="39" spans="1:15" ht="12.75">
      <c r="A39" s="251"/>
      <c r="B39" s="65" t="s">
        <v>96</v>
      </c>
      <c r="C39" s="107"/>
      <c r="D39" s="242"/>
      <c r="E39" s="342"/>
      <c r="F39" s="252"/>
      <c r="G39" s="344"/>
      <c r="H39" s="252"/>
      <c r="I39" s="65"/>
      <c r="J39" s="74"/>
      <c r="K39" s="74"/>
      <c r="L39" s="74"/>
      <c r="M39" s="74"/>
      <c r="N39" s="66"/>
      <c r="O39" s="56"/>
    </row>
    <row r="40" spans="1:15" ht="12.75">
      <c r="A40" s="251"/>
      <c r="B40" s="65" t="s">
        <v>114</v>
      </c>
      <c r="C40" s="107"/>
      <c r="D40" s="242"/>
      <c r="E40" s="342"/>
      <c r="F40" s="252"/>
      <c r="G40" s="344"/>
      <c r="H40" s="252"/>
      <c r="I40" s="65"/>
      <c r="J40" s="74"/>
      <c r="K40" s="74"/>
      <c r="L40" s="74"/>
      <c r="M40" s="74"/>
      <c r="N40" s="66"/>
      <c r="O40" s="56"/>
    </row>
    <row r="41" spans="1:15" ht="12.75">
      <c r="A41" s="253" t="s">
        <v>25</v>
      </c>
      <c r="B41" s="69" t="s">
        <v>95</v>
      </c>
      <c r="C41" s="108"/>
      <c r="D41" s="241"/>
      <c r="E41" s="341"/>
      <c r="F41" s="261"/>
      <c r="G41" s="343"/>
      <c r="H41" s="261"/>
      <c r="I41" s="69"/>
      <c r="J41" s="60"/>
      <c r="K41" s="69"/>
      <c r="L41" s="60"/>
      <c r="M41" s="69"/>
      <c r="N41" s="60"/>
      <c r="O41" s="56"/>
    </row>
    <row r="42" spans="1:15" ht="12.75">
      <c r="A42" s="251"/>
      <c r="B42" s="65" t="s">
        <v>96</v>
      </c>
      <c r="C42" s="107"/>
      <c r="D42" s="242"/>
      <c r="E42" s="342"/>
      <c r="F42" s="252"/>
      <c r="G42" s="344"/>
      <c r="H42" s="252"/>
      <c r="I42" s="65"/>
      <c r="J42" s="66"/>
      <c r="K42" s="65"/>
      <c r="L42" s="66"/>
      <c r="M42" s="65"/>
      <c r="N42" s="66"/>
      <c r="O42" s="56"/>
    </row>
    <row r="43" spans="1:15" ht="12" customHeight="1" thickBot="1">
      <c r="A43" s="251"/>
      <c r="B43" s="65" t="s">
        <v>95</v>
      </c>
      <c r="C43" s="107"/>
      <c r="D43" s="242"/>
      <c r="E43" s="342"/>
      <c r="F43" s="252"/>
      <c r="G43" s="344"/>
      <c r="H43" s="252"/>
      <c r="I43" s="65"/>
      <c r="J43" s="66"/>
      <c r="K43" s="65"/>
      <c r="L43" s="66"/>
      <c r="M43" s="65"/>
      <c r="N43" s="66"/>
      <c r="O43" s="56"/>
    </row>
    <row r="44" spans="1:15" ht="12.75">
      <c r="A44" s="373" t="s">
        <v>26</v>
      </c>
      <c r="B44" s="80" t="s">
        <v>95</v>
      </c>
      <c r="C44" s="80"/>
      <c r="D44" s="241"/>
      <c r="E44" s="376"/>
      <c r="F44" s="379"/>
      <c r="G44" s="381"/>
      <c r="H44" s="370"/>
      <c r="I44" s="182"/>
      <c r="J44" s="201"/>
      <c r="K44" s="199"/>
      <c r="L44" s="201"/>
      <c r="M44" s="199"/>
      <c r="N44" s="191"/>
      <c r="O44" s="56"/>
    </row>
    <row r="45" spans="1:15" ht="12.75">
      <c r="A45" s="374"/>
      <c r="B45" s="81" t="s">
        <v>96</v>
      </c>
      <c r="C45" s="81"/>
      <c r="D45" s="242"/>
      <c r="E45" s="377"/>
      <c r="F45" s="252"/>
      <c r="G45" s="344"/>
      <c r="H45" s="371"/>
      <c r="I45" s="172"/>
      <c r="J45" s="66"/>
      <c r="K45" s="65"/>
      <c r="L45" s="66"/>
      <c r="M45" s="65"/>
      <c r="N45" s="192"/>
      <c r="O45" s="56"/>
    </row>
    <row r="46" spans="1:15" ht="13.5" thickBot="1">
      <c r="A46" s="375"/>
      <c r="B46" s="195" t="s">
        <v>95</v>
      </c>
      <c r="C46" s="195"/>
      <c r="D46" s="242"/>
      <c r="E46" s="378"/>
      <c r="F46" s="380"/>
      <c r="G46" s="382"/>
      <c r="H46" s="372"/>
      <c r="I46" s="184"/>
      <c r="J46" s="202"/>
      <c r="K46" s="200"/>
      <c r="L46" s="202"/>
      <c r="M46" s="200"/>
      <c r="N46" s="194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5" s="37" customFormat="1" ht="12.75">
      <c r="A48" s="392" t="s">
        <v>32</v>
      </c>
      <c r="B48" s="392"/>
      <c r="C48" s="392"/>
      <c r="D48" s="393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6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3" t="s">
        <v>35</v>
      </c>
      <c r="C50" s="323"/>
      <c r="D50" s="323"/>
      <c r="E50" s="324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3" t="s">
        <v>34</v>
      </c>
      <c r="C51" s="323"/>
      <c r="D51" s="32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sheetProtection/>
  <mergeCells count="79">
    <mergeCell ref="H29:H31"/>
    <mergeCell ref="A29:A31"/>
    <mergeCell ref="E29:E31"/>
    <mergeCell ref="H26:H28"/>
    <mergeCell ref="A26:A28"/>
    <mergeCell ref="E26:E28"/>
    <mergeCell ref="F26:F28"/>
    <mergeCell ref="G26:G28"/>
    <mergeCell ref="F29:F31"/>
    <mergeCell ref="G29:G31"/>
    <mergeCell ref="G20:G22"/>
    <mergeCell ref="H20:H22"/>
    <mergeCell ref="H23:H25"/>
    <mergeCell ref="A23:A25"/>
    <mergeCell ref="E23:E25"/>
    <mergeCell ref="F23:F25"/>
    <mergeCell ref="G23:G25"/>
    <mergeCell ref="F11:F13"/>
    <mergeCell ref="E14:E16"/>
    <mergeCell ref="A20:A22"/>
    <mergeCell ref="E20:E22"/>
    <mergeCell ref="F20:F22"/>
    <mergeCell ref="F14:F16"/>
    <mergeCell ref="B51:D51"/>
    <mergeCell ref="A11:A13"/>
    <mergeCell ref="A48:D48"/>
    <mergeCell ref="B50:E50"/>
    <mergeCell ref="A14:A16"/>
    <mergeCell ref="E11:E13"/>
    <mergeCell ref="A35:A37"/>
    <mergeCell ref="E35:E37"/>
    <mergeCell ref="A38:A40"/>
    <mergeCell ref="E38:E40"/>
    <mergeCell ref="M9:N9"/>
    <mergeCell ref="A6:N7"/>
    <mergeCell ref="A8:A10"/>
    <mergeCell ref="B8:D8"/>
    <mergeCell ref="E8:F8"/>
    <mergeCell ref="G8:N8"/>
    <mergeCell ref="D9:D10"/>
    <mergeCell ref="E9:E10"/>
    <mergeCell ref="F9:F10"/>
    <mergeCell ref="I1:K1"/>
    <mergeCell ref="I2:K2"/>
    <mergeCell ref="I3:K3"/>
    <mergeCell ref="G11:G13"/>
    <mergeCell ref="I9:J9"/>
    <mergeCell ref="K9:L9"/>
    <mergeCell ref="G9:H9"/>
    <mergeCell ref="H11:H13"/>
    <mergeCell ref="G14:G16"/>
    <mergeCell ref="H17:H19"/>
    <mergeCell ref="A17:A19"/>
    <mergeCell ref="E17:E19"/>
    <mergeCell ref="F17:F19"/>
    <mergeCell ref="G17:G19"/>
    <mergeCell ref="H14:H16"/>
    <mergeCell ref="G41:G43"/>
    <mergeCell ref="A32:A34"/>
    <mergeCell ref="G32:G34"/>
    <mergeCell ref="F41:F43"/>
    <mergeCell ref="F38:F40"/>
    <mergeCell ref="G38:G40"/>
    <mergeCell ref="H32:H34"/>
    <mergeCell ref="E32:E34"/>
    <mergeCell ref="F32:F34"/>
    <mergeCell ref="G35:G37"/>
    <mergeCell ref="H35:H37"/>
    <mergeCell ref="F35:F37"/>
    <mergeCell ref="H38:H40"/>
    <mergeCell ref="B9:C10"/>
    <mergeCell ref="H44:H46"/>
    <mergeCell ref="A44:A46"/>
    <mergeCell ref="E44:E46"/>
    <mergeCell ref="F44:F46"/>
    <mergeCell ref="G44:G46"/>
    <mergeCell ref="H41:H43"/>
    <mergeCell ref="A41:A43"/>
    <mergeCell ref="E41:E43"/>
  </mergeCells>
  <printOptions/>
  <pageMargins left="0.29" right="0.2" top="0.35" bottom="0.59" header="0.26" footer="0.25"/>
  <pageSetup horizontalDpi="600" verticalDpi="600" orientation="landscape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D11" sqref="D11:D13"/>
    </sheetView>
  </sheetViews>
  <sheetFormatPr defaultColWidth="9.140625" defaultRowHeight="12.75"/>
  <cols>
    <col min="1" max="1" width="18.140625" style="0" customWidth="1"/>
    <col min="2" max="2" width="7.28125" style="0" customWidth="1"/>
    <col min="3" max="3" width="9.7109375" style="0" customWidth="1"/>
    <col min="4" max="4" width="6.7109375" style="0" customWidth="1"/>
    <col min="5" max="5" width="12.7109375" style="0" customWidth="1"/>
    <col min="6" max="6" width="7.00390625" style="0" customWidth="1"/>
    <col min="7" max="7" width="17.421875" style="0" customWidth="1"/>
    <col min="8" max="8" width="8.00390625" style="0" customWidth="1"/>
    <col min="9" max="9" width="11.57421875" style="0" customWidth="1"/>
    <col min="10" max="10" width="6.00390625" style="0" customWidth="1"/>
    <col min="11" max="11" width="12.00390625" style="0" customWidth="1"/>
    <col min="12" max="12" width="5.57421875" style="0" customWidth="1"/>
    <col min="13" max="13" width="13.421875" style="0" customWidth="1"/>
    <col min="14" max="14" width="10.421875" style="0" customWidth="1"/>
  </cols>
  <sheetData>
    <row r="1" spans="1:13" s="35" customFormat="1" ht="15">
      <c r="A1" s="29" t="s">
        <v>41</v>
      </c>
      <c r="B1" s="27" t="s">
        <v>105</v>
      </c>
      <c r="C1" s="27"/>
      <c r="E1" s="28"/>
      <c r="F1" s="28">
        <v>50476</v>
      </c>
      <c r="G1" s="28"/>
      <c r="H1" s="27" t="s">
        <v>29</v>
      </c>
      <c r="I1" s="27"/>
      <c r="J1" s="27"/>
      <c r="K1" s="28">
        <v>967</v>
      </c>
      <c r="L1" s="28"/>
      <c r="M1" s="28"/>
    </row>
    <row r="2" spans="1:13" s="35" customFormat="1" ht="15">
      <c r="A2" s="27" t="s">
        <v>1</v>
      </c>
      <c r="B2" s="27" t="s">
        <v>93</v>
      </c>
      <c r="C2" s="27"/>
      <c r="E2" s="28"/>
      <c r="F2" s="28">
        <v>50475</v>
      </c>
      <c r="G2" s="28"/>
      <c r="H2" s="27" t="s">
        <v>2</v>
      </c>
      <c r="I2" s="27"/>
      <c r="J2" s="27"/>
      <c r="K2" s="28">
        <v>7</v>
      </c>
      <c r="L2" s="28"/>
      <c r="M2" s="28"/>
    </row>
    <row r="3" spans="1:13" s="35" customFormat="1" ht="15">
      <c r="A3" s="27" t="s">
        <v>0</v>
      </c>
      <c r="B3" s="27" t="s">
        <v>38</v>
      </c>
      <c r="C3" s="27"/>
      <c r="E3" s="28"/>
      <c r="F3" s="28"/>
      <c r="G3" s="28"/>
      <c r="H3" s="27" t="s">
        <v>3</v>
      </c>
      <c r="I3" s="27"/>
      <c r="J3" s="27"/>
      <c r="K3" s="28">
        <v>2</v>
      </c>
      <c r="L3" s="28"/>
      <c r="M3" s="28"/>
    </row>
    <row r="4" spans="1:14" s="35" customFormat="1" ht="15">
      <c r="A4" s="27" t="s">
        <v>4</v>
      </c>
      <c r="B4" s="27">
        <v>162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3" ht="15" thickBot="1">
      <c r="A5" s="26"/>
      <c r="B5" s="26"/>
      <c r="C5" s="26"/>
      <c r="D5" s="26"/>
      <c r="E5" s="26"/>
      <c r="F5" s="26"/>
      <c r="G5" s="26"/>
      <c r="H5" s="26"/>
      <c r="I5" s="26"/>
      <c r="J5" s="45"/>
      <c r="K5" s="45" t="s">
        <v>66</v>
      </c>
      <c r="L5" s="45"/>
      <c r="M5" s="26"/>
    </row>
    <row r="6" spans="1:14" ht="13.5" thickTop="1">
      <c r="A6" s="325" t="s">
        <v>5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9"/>
    </row>
    <row r="7" spans="1:14" ht="13.5" thickBot="1">
      <c r="A7" s="300"/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2"/>
    </row>
    <row r="8" spans="1:14" ht="16.5" thickBot="1" thickTop="1">
      <c r="A8" s="307" t="s">
        <v>6</v>
      </c>
      <c r="B8" s="317" t="s">
        <v>7</v>
      </c>
      <c r="C8" s="318"/>
      <c r="D8" s="319"/>
      <c r="E8" s="317" t="s">
        <v>11</v>
      </c>
      <c r="F8" s="319"/>
      <c r="G8" s="303" t="s">
        <v>15</v>
      </c>
      <c r="H8" s="304"/>
      <c r="I8" s="304"/>
      <c r="J8" s="304"/>
      <c r="K8" s="304"/>
      <c r="L8" s="304"/>
      <c r="M8" s="304"/>
      <c r="N8" s="305"/>
    </row>
    <row r="9" spans="1:14" ht="13.5" thickTop="1">
      <c r="A9" s="308"/>
      <c r="B9" s="326" t="s">
        <v>8</v>
      </c>
      <c r="C9" s="327"/>
      <c r="D9" s="322" t="s">
        <v>9</v>
      </c>
      <c r="E9" s="310" t="s">
        <v>10</v>
      </c>
      <c r="F9" s="322" t="s">
        <v>9</v>
      </c>
      <c r="G9" s="278" t="s">
        <v>27</v>
      </c>
      <c r="H9" s="279"/>
      <c r="I9" s="312" t="s">
        <v>28</v>
      </c>
      <c r="J9" s="313"/>
      <c r="K9" s="312" t="s">
        <v>13</v>
      </c>
      <c r="L9" s="313"/>
      <c r="M9" s="312" t="s">
        <v>14</v>
      </c>
      <c r="N9" s="313"/>
    </row>
    <row r="10" spans="1:14" ht="15" thickBot="1">
      <c r="A10" s="309"/>
      <c r="B10" s="396"/>
      <c r="C10" s="335"/>
      <c r="D10" s="331"/>
      <c r="E10" s="311"/>
      <c r="F10" s="331"/>
      <c r="G10" s="18" t="s">
        <v>115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.75" customHeight="1" thickTop="1">
      <c r="A11" s="421" t="s">
        <v>16</v>
      </c>
      <c r="B11" s="97" t="s">
        <v>95</v>
      </c>
      <c r="C11" s="214">
        <v>3653</v>
      </c>
      <c r="D11" s="245">
        <f>(5.48+3.138+0.093)*1.075</f>
        <v>9.364325</v>
      </c>
      <c r="E11" s="312">
        <f>44+32</f>
        <v>76</v>
      </c>
      <c r="F11" s="313">
        <v>25.76</v>
      </c>
      <c r="G11" s="423">
        <f>150*84</f>
        <v>12600</v>
      </c>
      <c r="H11" s="412">
        <v>12.33</v>
      </c>
      <c r="I11" s="116"/>
      <c r="J11" s="118"/>
      <c r="K11" s="116"/>
      <c r="L11" s="118"/>
      <c r="M11" s="116"/>
      <c r="N11" s="118"/>
    </row>
    <row r="12" spans="1:14" ht="15.75" customHeight="1">
      <c r="A12" s="422"/>
      <c r="B12" s="101" t="s">
        <v>102</v>
      </c>
      <c r="C12" s="111">
        <v>1827</v>
      </c>
      <c r="D12" s="246">
        <f>(3.49+0.784+0.093)*1.075</f>
        <v>4.694525</v>
      </c>
      <c r="E12" s="424"/>
      <c r="F12" s="314"/>
      <c r="G12" s="315"/>
      <c r="H12" s="413"/>
      <c r="I12" s="84"/>
      <c r="J12" s="125"/>
      <c r="K12" s="84"/>
      <c r="L12" s="125"/>
      <c r="M12" s="84"/>
      <c r="N12" s="125"/>
    </row>
    <row r="13" spans="1:14" ht="15.75" customHeight="1" thickBot="1">
      <c r="A13" s="422"/>
      <c r="B13" s="101" t="s">
        <v>114</v>
      </c>
      <c r="C13" s="111">
        <v>17.25</v>
      </c>
      <c r="D13" s="246">
        <f>46.514*1.075</f>
        <v>50.00255</v>
      </c>
      <c r="E13" s="424"/>
      <c r="F13" s="314"/>
      <c r="G13" s="315"/>
      <c r="H13" s="413"/>
      <c r="I13" s="186"/>
      <c r="J13" s="128"/>
      <c r="K13" s="186"/>
      <c r="L13" s="128"/>
      <c r="M13" s="186"/>
      <c r="N13" s="128"/>
    </row>
    <row r="14" spans="1:14" ht="15" customHeight="1" thickTop="1">
      <c r="A14" s="420" t="s">
        <v>17</v>
      </c>
      <c r="B14" s="97" t="s">
        <v>95</v>
      </c>
      <c r="C14" s="215"/>
      <c r="D14" s="6"/>
      <c r="E14" s="418"/>
      <c r="F14" s="419"/>
      <c r="G14" s="417"/>
      <c r="H14" s="412"/>
      <c r="I14" s="7"/>
      <c r="J14" s="174"/>
      <c r="K14" s="116"/>
      <c r="L14" s="118"/>
      <c r="M14" s="116"/>
      <c r="N14" s="118"/>
    </row>
    <row r="15" spans="1:14" ht="15" customHeight="1">
      <c r="A15" s="420"/>
      <c r="B15" s="101" t="s">
        <v>102</v>
      </c>
      <c r="C15" s="111"/>
      <c r="D15" s="8"/>
      <c r="E15" s="418"/>
      <c r="F15" s="419"/>
      <c r="G15" s="417"/>
      <c r="H15" s="413"/>
      <c r="I15" s="7"/>
      <c r="J15" s="174"/>
      <c r="K15" s="84"/>
      <c r="L15" s="125"/>
      <c r="M15" s="84"/>
      <c r="N15" s="125"/>
    </row>
    <row r="16" spans="1:14" ht="15" customHeight="1" thickBot="1">
      <c r="A16" s="420"/>
      <c r="B16" s="101" t="s">
        <v>114</v>
      </c>
      <c r="C16" s="111"/>
      <c r="D16" s="8"/>
      <c r="E16" s="418"/>
      <c r="F16" s="419"/>
      <c r="G16" s="417"/>
      <c r="H16" s="413"/>
      <c r="I16" s="7"/>
      <c r="J16" s="174"/>
      <c r="K16" s="186"/>
      <c r="L16" s="128"/>
      <c r="M16" s="186"/>
      <c r="N16" s="128"/>
    </row>
    <row r="17" spans="1:14" ht="13.5" thickTop="1">
      <c r="A17" s="420" t="s">
        <v>18</v>
      </c>
      <c r="B17" s="97" t="s">
        <v>95</v>
      </c>
      <c r="C17" s="215"/>
      <c r="D17" s="6"/>
      <c r="E17" s="418"/>
      <c r="F17" s="419"/>
      <c r="G17" s="417"/>
      <c r="H17" s="412"/>
      <c r="I17" s="116"/>
      <c r="J17" s="118"/>
      <c r="K17" s="116"/>
      <c r="L17" s="118"/>
      <c r="M17" s="116"/>
      <c r="N17" s="118"/>
    </row>
    <row r="18" spans="1:14" ht="12.75">
      <c r="A18" s="420"/>
      <c r="B18" s="101" t="s">
        <v>102</v>
      </c>
      <c r="C18" s="111"/>
      <c r="D18" s="8"/>
      <c r="E18" s="418"/>
      <c r="F18" s="419"/>
      <c r="G18" s="417"/>
      <c r="H18" s="413"/>
      <c r="I18" s="84"/>
      <c r="J18" s="125"/>
      <c r="K18" s="84"/>
      <c r="L18" s="125"/>
      <c r="M18" s="84"/>
      <c r="N18" s="125"/>
    </row>
    <row r="19" spans="1:14" ht="13.5" thickBot="1">
      <c r="A19" s="420"/>
      <c r="B19" s="101" t="s">
        <v>114</v>
      </c>
      <c r="C19" s="111"/>
      <c r="D19" s="8"/>
      <c r="E19" s="418"/>
      <c r="F19" s="419"/>
      <c r="G19" s="417"/>
      <c r="H19" s="413"/>
      <c r="I19" s="186"/>
      <c r="J19" s="128"/>
      <c r="K19" s="186"/>
      <c r="L19" s="128"/>
      <c r="M19" s="186"/>
      <c r="N19" s="128"/>
    </row>
    <row r="20" spans="1:14" ht="13.5" thickTop="1">
      <c r="A20" s="410" t="s">
        <v>19</v>
      </c>
      <c r="B20" s="97" t="s">
        <v>95</v>
      </c>
      <c r="C20" s="215"/>
      <c r="D20" s="236"/>
      <c r="E20" s="418"/>
      <c r="F20" s="419"/>
      <c r="G20" s="417"/>
      <c r="H20" s="412"/>
      <c r="I20" s="7"/>
      <c r="J20" s="8"/>
      <c r="K20" s="7"/>
      <c r="L20" s="8"/>
      <c r="M20" s="7"/>
      <c r="N20" s="8"/>
    </row>
    <row r="21" spans="1:14" ht="12.75">
      <c r="A21" s="411"/>
      <c r="B21" s="101" t="s">
        <v>102</v>
      </c>
      <c r="C21" s="111"/>
      <c r="D21" s="8"/>
      <c r="E21" s="418"/>
      <c r="F21" s="419"/>
      <c r="G21" s="417"/>
      <c r="H21" s="413"/>
      <c r="I21" s="7"/>
      <c r="J21" s="8"/>
      <c r="K21" s="7"/>
      <c r="L21" s="8"/>
      <c r="M21" s="7"/>
      <c r="N21" s="8"/>
    </row>
    <row r="22" spans="1:14" ht="13.5" thickBot="1">
      <c r="A22" s="411"/>
      <c r="B22" s="101" t="s">
        <v>114</v>
      </c>
      <c r="C22" s="111"/>
      <c r="D22" s="8"/>
      <c r="E22" s="418"/>
      <c r="F22" s="419"/>
      <c r="G22" s="417"/>
      <c r="H22" s="413"/>
      <c r="I22" s="7"/>
      <c r="J22" s="8"/>
      <c r="K22" s="7"/>
      <c r="L22" s="8"/>
      <c r="M22" s="7"/>
      <c r="N22" s="8"/>
    </row>
    <row r="23" spans="1:14" ht="13.5" thickTop="1">
      <c r="A23" s="410" t="s">
        <v>20</v>
      </c>
      <c r="B23" s="97" t="s">
        <v>95</v>
      </c>
      <c r="C23" s="215"/>
      <c r="D23" s="236"/>
      <c r="E23" s="418"/>
      <c r="F23" s="419"/>
      <c r="G23" s="336"/>
      <c r="H23" s="412"/>
      <c r="I23" s="14"/>
      <c r="J23" s="15"/>
      <c r="K23" s="14"/>
      <c r="L23" s="15"/>
      <c r="M23" s="14"/>
      <c r="N23" s="15"/>
    </row>
    <row r="24" spans="1:14" ht="12.75">
      <c r="A24" s="411"/>
      <c r="B24" s="101" t="s">
        <v>102</v>
      </c>
      <c r="C24" s="111"/>
      <c r="D24" s="8"/>
      <c r="E24" s="418"/>
      <c r="F24" s="419"/>
      <c r="G24" s="414"/>
      <c r="H24" s="413"/>
      <c r="I24" s="7"/>
      <c r="J24" s="8"/>
      <c r="K24" s="7"/>
      <c r="L24" s="8"/>
      <c r="M24" s="7"/>
      <c r="N24" s="8"/>
    </row>
    <row r="25" spans="1:14" ht="13.5" thickBot="1">
      <c r="A25" s="411"/>
      <c r="B25" s="101" t="s">
        <v>114</v>
      </c>
      <c r="C25" s="111"/>
      <c r="D25" s="8"/>
      <c r="E25" s="418"/>
      <c r="F25" s="419"/>
      <c r="G25" s="414"/>
      <c r="H25" s="413"/>
      <c r="I25" s="7"/>
      <c r="J25" s="8"/>
      <c r="K25" s="7"/>
      <c r="L25" s="8"/>
      <c r="M25" s="7"/>
      <c r="N25" s="8"/>
    </row>
    <row r="26" spans="1:14" ht="13.5" thickTop="1">
      <c r="A26" s="410" t="s">
        <v>69</v>
      </c>
      <c r="B26" s="97" t="s">
        <v>95</v>
      </c>
      <c r="C26" s="110"/>
      <c r="D26" s="236"/>
      <c r="E26" s="418"/>
      <c r="F26" s="419"/>
      <c r="G26" s="336"/>
      <c r="H26" s="412"/>
      <c r="I26" s="14"/>
      <c r="J26" s="15"/>
      <c r="K26" s="14"/>
      <c r="L26" s="15"/>
      <c r="M26" s="14"/>
      <c r="N26" s="15"/>
    </row>
    <row r="27" spans="1:14" ht="12.75">
      <c r="A27" s="411"/>
      <c r="B27" s="101" t="s">
        <v>102</v>
      </c>
      <c r="C27" s="111"/>
      <c r="D27" s="8"/>
      <c r="E27" s="418"/>
      <c r="F27" s="419"/>
      <c r="G27" s="414"/>
      <c r="H27" s="413"/>
      <c r="I27" s="7"/>
      <c r="J27" s="8"/>
      <c r="K27" s="7"/>
      <c r="L27" s="8"/>
      <c r="M27" s="7"/>
      <c r="N27" s="8"/>
    </row>
    <row r="28" spans="1:14" ht="13.5" thickBot="1">
      <c r="A28" s="411"/>
      <c r="B28" s="101" t="s">
        <v>114</v>
      </c>
      <c r="C28" s="111"/>
      <c r="D28" s="8"/>
      <c r="E28" s="418"/>
      <c r="F28" s="419"/>
      <c r="G28" s="414"/>
      <c r="H28" s="413"/>
      <c r="I28" s="7"/>
      <c r="J28" s="8"/>
      <c r="K28" s="7"/>
      <c r="L28" s="8"/>
      <c r="M28" s="7"/>
      <c r="N28" s="8"/>
    </row>
    <row r="29" spans="1:14" ht="13.5" thickTop="1">
      <c r="A29" s="410" t="s">
        <v>70</v>
      </c>
      <c r="B29" s="151" t="s">
        <v>95</v>
      </c>
      <c r="C29" s="77"/>
      <c r="D29" s="236"/>
      <c r="E29" s="415"/>
      <c r="F29" s="330"/>
      <c r="G29" s="336"/>
      <c r="H29" s="412"/>
      <c r="I29" s="14"/>
      <c r="J29" s="15"/>
      <c r="K29" s="14"/>
      <c r="L29" s="15"/>
      <c r="M29" s="14"/>
      <c r="N29" s="15"/>
    </row>
    <row r="30" spans="1:14" ht="12.75">
      <c r="A30" s="411"/>
      <c r="B30" s="152" t="s">
        <v>102</v>
      </c>
      <c r="C30" s="78"/>
      <c r="D30" s="8"/>
      <c r="E30" s="416"/>
      <c r="F30" s="306"/>
      <c r="G30" s="414"/>
      <c r="H30" s="413"/>
      <c r="I30" s="7"/>
      <c r="J30" s="8"/>
      <c r="K30" s="7"/>
      <c r="L30" s="8"/>
      <c r="M30" s="7"/>
      <c r="N30" s="8"/>
    </row>
    <row r="31" spans="1:14" ht="13.5" thickBot="1">
      <c r="A31" s="411"/>
      <c r="B31" s="152" t="s">
        <v>114</v>
      </c>
      <c r="C31" s="154"/>
      <c r="D31" s="8"/>
      <c r="E31" s="416"/>
      <c r="F31" s="306"/>
      <c r="G31" s="414"/>
      <c r="H31" s="413"/>
      <c r="I31" s="7"/>
      <c r="J31" s="8"/>
      <c r="K31" s="7"/>
      <c r="L31" s="8"/>
      <c r="M31" s="7"/>
      <c r="N31" s="8"/>
    </row>
    <row r="32" spans="1:14" ht="13.5" thickTop="1">
      <c r="A32" s="410" t="s">
        <v>22</v>
      </c>
      <c r="B32" s="151" t="s">
        <v>95</v>
      </c>
      <c r="C32" s="77"/>
      <c r="D32" s="155"/>
      <c r="E32" s="415"/>
      <c r="F32" s="330"/>
      <c r="G32" s="336"/>
      <c r="H32" s="412"/>
      <c r="I32" s="142"/>
      <c r="J32" s="156"/>
      <c r="K32" s="142"/>
      <c r="L32" s="156"/>
      <c r="M32" s="142"/>
      <c r="N32" s="156"/>
    </row>
    <row r="33" spans="1:14" ht="12.75" customHeight="1">
      <c r="A33" s="411"/>
      <c r="B33" s="152" t="s">
        <v>102</v>
      </c>
      <c r="C33" s="78"/>
      <c r="D33" s="153"/>
      <c r="E33" s="416"/>
      <c r="F33" s="306"/>
      <c r="G33" s="414"/>
      <c r="H33" s="413"/>
      <c r="I33" s="143"/>
      <c r="J33" s="157"/>
      <c r="K33" s="143"/>
      <c r="L33" s="157"/>
      <c r="M33" s="143"/>
      <c r="N33" s="157"/>
    </row>
    <row r="34" spans="1:14" ht="12.75" customHeight="1" thickBot="1">
      <c r="A34" s="411"/>
      <c r="B34" s="152" t="s">
        <v>114</v>
      </c>
      <c r="C34" s="154"/>
      <c r="D34" s="153"/>
      <c r="E34" s="416"/>
      <c r="F34" s="306"/>
      <c r="G34" s="414"/>
      <c r="H34" s="413"/>
      <c r="I34" s="144"/>
      <c r="J34" s="158"/>
      <c r="K34" s="144"/>
      <c r="L34" s="158"/>
      <c r="M34" s="144"/>
      <c r="N34" s="158"/>
    </row>
    <row r="35" spans="1:14" ht="12.75" customHeight="1">
      <c r="A35" s="410" t="s">
        <v>23</v>
      </c>
      <c r="B35" s="97" t="s">
        <v>95</v>
      </c>
      <c r="C35" s="111"/>
      <c r="D35" s="245"/>
      <c r="E35" s="415"/>
      <c r="F35" s="330"/>
      <c r="G35" s="336"/>
      <c r="H35" s="409"/>
      <c r="I35" s="142"/>
      <c r="J35" s="156"/>
      <c r="K35" s="142"/>
      <c r="L35" s="156"/>
      <c r="M35" s="142"/>
      <c r="N35" s="156"/>
    </row>
    <row r="36" spans="1:14" ht="12.75" customHeight="1">
      <c r="A36" s="411"/>
      <c r="B36" s="101" t="s">
        <v>102</v>
      </c>
      <c r="C36" s="111"/>
      <c r="D36" s="246"/>
      <c r="E36" s="416"/>
      <c r="F36" s="306"/>
      <c r="G36" s="414"/>
      <c r="H36" s="398"/>
      <c r="I36" s="143"/>
      <c r="J36" s="157"/>
      <c r="K36" s="143"/>
      <c r="L36" s="157"/>
      <c r="M36" s="143"/>
      <c r="N36" s="157"/>
    </row>
    <row r="37" spans="1:14" ht="12.75" customHeight="1" thickBot="1">
      <c r="A37" s="411"/>
      <c r="B37" s="101" t="s">
        <v>114</v>
      </c>
      <c r="C37" s="111"/>
      <c r="D37" s="246"/>
      <c r="E37" s="416"/>
      <c r="F37" s="306"/>
      <c r="G37" s="414"/>
      <c r="H37" s="398"/>
      <c r="I37" s="144"/>
      <c r="J37" s="158"/>
      <c r="K37" s="144"/>
      <c r="L37" s="158"/>
      <c r="M37" s="144"/>
      <c r="N37" s="158"/>
    </row>
    <row r="38" spans="1:14" ht="12.75">
      <c r="A38" s="410" t="s">
        <v>24</v>
      </c>
      <c r="B38" s="151" t="s">
        <v>95</v>
      </c>
      <c r="C38" s="142"/>
      <c r="D38" s="245"/>
      <c r="E38" s="334"/>
      <c r="F38" s="330"/>
      <c r="G38" s="336"/>
      <c r="H38" s="409"/>
      <c r="I38" s="142"/>
      <c r="J38" s="156"/>
      <c r="K38" s="142"/>
      <c r="L38" s="156"/>
      <c r="M38" s="142"/>
      <c r="N38" s="156"/>
    </row>
    <row r="39" spans="1:14" ht="15" customHeight="1">
      <c r="A39" s="411"/>
      <c r="B39" s="152" t="s">
        <v>102</v>
      </c>
      <c r="C39" s="143"/>
      <c r="D39" s="246"/>
      <c r="E39" s="329"/>
      <c r="F39" s="306"/>
      <c r="G39" s="414"/>
      <c r="H39" s="398"/>
      <c r="I39" s="143"/>
      <c r="J39" s="157"/>
      <c r="K39" s="143"/>
      <c r="L39" s="157"/>
      <c r="M39" s="143"/>
      <c r="N39" s="157"/>
    </row>
    <row r="40" spans="1:14" ht="15" customHeight="1" thickBot="1">
      <c r="A40" s="411"/>
      <c r="B40" s="152" t="s">
        <v>114</v>
      </c>
      <c r="C40" s="144"/>
      <c r="D40" s="246"/>
      <c r="E40" s="329"/>
      <c r="F40" s="306"/>
      <c r="G40" s="414"/>
      <c r="H40" s="398"/>
      <c r="I40" s="144"/>
      <c r="J40" s="158"/>
      <c r="K40" s="144"/>
      <c r="L40" s="158"/>
      <c r="M40" s="144"/>
      <c r="N40" s="158"/>
    </row>
    <row r="41" spans="1:14" ht="12.75">
      <c r="A41" s="410" t="s">
        <v>25</v>
      </c>
      <c r="B41" s="151" t="s">
        <v>95</v>
      </c>
      <c r="C41" s="169"/>
      <c r="D41" s="245"/>
      <c r="E41" s="334"/>
      <c r="F41" s="330"/>
      <c r="G41" s="336"/>
      <c r="H41" s="409"/>
      <c r="I41" s="142"/>
      <c r="J41" s="156"/>
      <c r="K41" s="142"/>
      <c r="L41" s="156"/>
      <c r="M41" s="142"/>
      <c r="N41" s="156"/>
    </row>
    <row r="42" spans="1:14" ht="15" customHeight="1">
      <c r="A42" s="411"/>
      <c r="B42" s="152" t="s">
        <v>102</v>
      </c>
      <c r="C42" s="170"/>
      <c r="D42" s="246"/>
      <c r="E42" s="329"/>
      <c r="F42" s="306"/>
      <c r="G42" s="414"/>
      <c r="H42" s="398"/>
      <c r="I42" s="143"/>
      <c r="J42" s="157"/>
      <c r="K42" s="143"/>
      <c r="L42" s="157"/>
      <c r="M42" s="143"/>
      <c r="N42" s="157"/>
    </row>
    <row r="43" spans="1:14" ht="15" customHeight="1" thickBot="1">
      <c r="A43" s="411"/>
      <c r="B43" s="152" t="s">
        <v>114</v>
      </c>
      <c r="C43" s="171"/>
      <c r="D43" s="246"/>
      <c r="E43" s="329"/>
      <c r="F43" s="306"/>
      <c r="G43" s="414"/>
      <c r="H43" s="398"/>
      <c r="I43" s="144"/>
      <c r="J43" s="158"/>
      <c r="K43" s="144"/>
      <c r="L43" s="158"/>
      <c r="M43" s="144"/>
      <c r="N43" s="158"/>
    </row>
    <row r="44" spans="1:14" ht="12.75">
      <c r="A44" s="403" t="s">
        <v>26</v>
      </c>
      <c r="B44" s="203" t="s">
        <v>95</v>
      </c>
      <c r="C44" s="142"/>
      <c r="D44" s="245"/>
      <c r="E44" s="400"/>
      <c r="F44" s="400"/>
      <c r="G44" s="406"/>
      <c r="H44" s="397"/>
      <c r="I44" s="142"/>
      <c r="J44" s="156"/>
      <c r="K44" s="142"/>
      <c r="L44" s="156"/>
      <c r="M44" s="142"/>
      <c r="N44" s="156"/>
    </row>
    <row r="45" spans="1:14" ht="15" customHeight="1">
      <c r="A45" s="404"/>
      <c r="B45" s="204" t="s">
        <v>102</v>
      </c>
      <c r="C45" s="143"/>
      <c r="D45" s="246"/>
      <c r="E45" s="401"/>
      <c r="F45" s="401"/>
      <c r="G45" s="407"/>
      <c r="H45" s="398"/>
      <c r="I45" s="143"/>
      <c r="J45" s="157"/>
      <c r="K45" s="143"/>
      <c r="L45" s="157"/>
      <c r="M45" s="143"/>
      <c r="N45" s="157"/>
    </row>
    <row r="46" spans="1:14" ht="15" customHeight="1" thickBot="1">
      <c r="A46" s="405"/>
      <c r="B46" s="205" t="s">
        <v>114</v>
      </c>
      <c r="C46" s="144"/>
      <c r="D46" s="246"/>
      <c r="E46" s="402"/>
      <c r="F46" s="402"/>
      <c r="G46" s="408"/>
      <c r="H46" s="399"/>
      <c r="I46" s="144"/>
      <c r="J46" s="158"/>
      <c r="K46" s="144"/>
      <c r="L46" s="158"/>
      <c r="M46" s="144"/>
      <c r="N46" s="158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23" t="s">
        <v>32</v>
      </c>
      <c r="B48" s="323"/>
      <c r="C48" s="323"/>
      <c r="D48" s="324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3" t="s">
        <v>35</v>
      </c>
      <c r="C50" s="323"/>
      <c r="D50" s="323"/>
      <c r="E50" s="324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3" t="s">
        <v>34</v>
      </c>
      <c r="C51" s="323"/>
      <c r="D51" s="32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</sheetData>
  <mergeCells count="76">
    <mergeCell ref="F35:F37"/>
    <mergeCell ref="H38:H40"/>
    <mergeCell ref="A38:A40"/>
    <mergeCell ref="E38:E40"/>
    <mergeCell ref="F38:F40"/>
    <mergeCell ref="G38:G40"/>
    <mergeCell ref="H20:H22"/>
    <mergeCell ref="H26:H28"/>
    <mergeCell ref="A26:A28"/>
    <mergeCell ref="E26:E28"/>
    <mergeCell ref="F26:F28"/>
    <mergeCell ref="G26:G28"/>
    <mergeCell ref="A23:A25"/>
    <mergeCell ref="G23:G25"/>
    <mergeCell ref="H23:H25"/>
    <mergeCell ref="F23:F25"/>
    <mergeCell ref="E23:E25"/>
    <mergeCell ref="I9:J9"/>
    <mergeCell ref="E9:E10"/>
    <mergeCell ref="F9:F10"/>
    <mergeCell ref="G9:H9"/>
    <mergeCell ref="H11:H13"/>
    <mergeCell ref="E11:E13"/>
    <mergeCell ref="F11:F13"/>
    <mergeCell ref="F17:F19"/>
    <mergeCell ref="G17:G19"/>
    <mergeCell ref="B50:E50"/>
    <mergeCell ref="B51:D51"/>
    <mergeCell ref="A11:A13"/>
    <mergeCell ref="G11:G13"/>
    <mergeCell ref="A29:A31"/>
    <mergeCell ref="E29:E31"/>
    <mergeCell ref="G29:G31"/>
    <mergeCell ref="A35:A37"/>
    <mergeCell ref="E35:E37"/>
    <mergeCell ref="G20:G22"/>
    <mergeCell ref="A20:A22"/>
    <mergeCell ref="E20:E22"/>
    <mergeCell ref="F20:F22"/>
    <mergeCell ref="H14:H16"/>
    <mergeCell ref="A14:A16"/>
    <mergeCell ref="E14:E16"/>
    <mergeCell ref="F14:F16"/>
    <mergeCell ref="H17:H19"/>
    <mergeCell ref="A17:A19"/>
    <mergeCell ref="E17:E19"/>
    <mergeCell ref="K9:L9"/>
    <mergeCell ref="M9:N9"/>
    <mergeCell ref="A48:D48"/>
    <mergeCell ref="A6:N7"/>
    <mergeCell ref="A8:A10"/>
    <mergeCell ref="B8:D8"/>
    <mergeCell ref="E8:F8"/>
    <mergeCell ref="G8:N8"/>
    <mergeCell ref="D9:D10"/>
    <mergeCell ref="G14:G16"/>
    <mergeCell ref="H29:H31"/>
    <mergeCell ref="F29:F31"/>
    <mergeCell ref="G41:G43"/>
    <mergeCell ref="A32:A34"/>
    <mergeCell ref="G32:G34"/>
    <mergeCell ref="H32:H34"/>
    <mergeCell ref="E32:E34"/>
    <mergeCell ref="F32:F34"/>
    <mergeCell ref="G35:G37"/>
    <mergeCell ref="H35:H37"/>
    <mergeCell ref="B9:C10"/>
    <mergeCell ref="H44:H46"/>
    <mergeCell ref="F44:F46"/>
    <mergeCell ref="A44:A46"/>
    <mergeCell ref="E44:E46"/>
    <mergeCell ref="G44:G46"/>
    <mergeCell ref="H41:H43"/>
    <mergeCell ref="A41:A43"/>
    <mergeCell ref="E41:E43"/>
    <mergeCell ref="F41:F43"/>
  </mergeCells>
  <printOptions/>
  <pageMargins left="0.2" right="0.25" top="0.51" bottom="0.67" header="0.5" footer="0.19"/>
  <pageSetup horizontalDpi="600" verticalDpi="600" orientation="landscape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selection activeCell="G23" sqref="G23:G24"/>
    </sheetView>
  </sheetViews>
  <sheetFormatPr defaultColWidth="9.140625" defaultRowHeight="12.75"/>
  <cols>
    <col min="1" max="1" width="17.00390625" style="0" customWidth="1"/>
    <col min="2" max="2" width="7.28125" style="0" customWidth="1"/>
    <col min="3" max="3" width="11.8515625" style="0" customWidth="1"/>
    <col min="4" max="4" width="7.28125" style="0" customWidth="1"/>
    <col min="5" max="5" width="13.00390625" style="0" customWidth="1"/>
    <col min="6" max="6" width="5.8515625" style="0" customWidth="1"/>
    <col min="8" max="8" width="14.8515625" style="0" customWidth="1"/>
    <col min="9" max="9" width="11.00390625" style="0" customWidth="1"/>
    <col min="10" max="10" width="7.57421875" style="0" customWidth="1"/>
    <col min="11" max="11" width="11.140625" style="0" customWidth="1"/>
    <col min="12" max="12" width="5.7109375" style="0" customWidth="1"/>
    <col min="13" max="13" width="11.00390625" style="0" customWidth="1"/>
    <col min="14" max="14" width="9.00390625" style="0" customWidth="1"/>
  </cols>
  <sheetData>
    <row r="1" spans="1:13" s="30" customFormat="1" ht="15">
      <c r="A1" s="29" t="s">
        <v>41</v>
      </c>
      <c r="B1" s="27" t="s">
        <v>46</v>
      </c>
      <c r="C1" s="27"/>
      <c r="D1" s="28"/>
      <c r="E1" s="28">
        <v>50190</v>
      </c>
      <c r="F1" s="28"/>
      <c r="G1" s="28"/>
      <c r="H1" s="27" t="s">
        <v>29</v>
      </c>
      <c r="I1" s="27"/>
      <c r="J1" s="27"/>
      <c r="K1" s="28">
        <v>946</v>
      </c>
      <c r="L1" s="28"/>
      <c r="M1" s="26"/>
    </row>
    <row r="2" spans="1:13" s="30" customFormat="1" ht="15">
      <c r="A2" s="27" t="s">
        <v>1</v>
      </c>
      <c r="B2" s="27" t="s">
        <v>55</v>
      </c>
      <c r="C2" s="27"/>
      <c r="D2" s="28"/>
      <c r="E2" s="28"/>
      <c r="F2" s="28"/>
      <c r="G2" s="28"/>
      <c r="H2" s="27" t="s">
        <v>2</v>
      </c>
      <c r="I2" s="27"/>
      <c r="J2" s="27"/>
      <c r="K2" s="28">
        <v>7</v>
      </c>
      <c r="L2" s="28"/>
      <c r="M2" s="26"/>
    </row>
    <row r="3" spans="1:13" s="30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26"/>
    </row>
    <row r="4" spans="1:14" s="30" customFormat="1" ht="15">
      <c r="A4" s="27" t="s">
        <v>4</v>
      </c>
      <c r="B4" s="27">
        <v>184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66</v>
      </c>
      <c r="L5" s="45"/>
      <c r="M5" s="1"/>
    </row>
    <row r="6" spans="1:14" ht="13.5" thickTop="1">
      <c r="A6" s="325" t="s">
        <v>5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9"/>
    </row>
    <row r="7" spans="1:14" ht="13.5" thickBot="1">
      <c r="A7" s="300"/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2"/>
    </row>
    <row r="8" spans="1:14" ht="16.5" thickBot="1" thickTop="1">
      <c r="A8" s="307" t="s">
        <v>6</v>
      </c>
      <c r="B8" s="317" t="s">
        <v>7</v>
      </c>
      <c r="C8" s="318"/>
      <c r="D8" s="319"/>
      <c r="E8" s="317" t="s">
        <v>11</v>
      </c>
      <c r="F8" s="319"/>
      <c r="G8" s="303" t="s">
        <v>15</v>
      </c>
      <c r="H8" s="304"/>
      <c r="I8" s="304"/>
      <c r="J8" s="304"/>
      <c r="K8" s="304"/>
      <c r="L8" s="304"/>
      <c r="M8" s="304"/>
      <c r="N8" s="305"/>
    </row>
    <row r="9" spans="1:14" ht="13.5" thickTop="1">
      <c r="A9" s="308"/>
      <c r="B9" s="326" t="s">
        <v>8</v>
      </c>
      <c r="C9" s="327"/>
      <c r="D9" s="322" t="s">
        <v>9</v>
      </c>
      <c r="E9" s="310" t="s">
        <v>10</v>
      </c>
      <c r="F9" s="322" t="s">
        <v>9</v>
      </c>
      <c r="G9" s="278" t="s">
        <v>27</v>
      </c>
      <c r="H9" s="279"/>
      <c r="I9" s="312" t="s">
        <v>28</v>
      </c>
      <c r="J9" s="313"/>
      <c r="K9" s="312" t="s">
        <v>13</v>
      </c>
      <c r="L9" s="313"/>
      <c r="M9" s="312" t="s">
        <v>14</v>
      </c>
      <c r="N9" s="313"/>
    </row>
    <row r="10" spans="1:14" ht="15" thickBot="1">
      <c r="A10" s="309"/>
      <c r="B10" s="328"/>
      <c r="C10" s="329"/>
      <c r="D10" s="306"/>
      <c r="E10" s="311"/>
      <c r="F10" s="331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21" t="s">
        <v>16</v>
      </c>
      <c r="B11" s="97" t="s">
        <v>95</v>
      </c>
      <c r="C11" s="225">
        <v>1680</v>
      </c>
      <c r="D11" s="125">
        <f>(4.98+2.745+0.093)*1.075</f>
        <v>8.40435</v>
      </c>
      <c r="E11" s="327">
        <v>284</v>
      </c>
      <c r="F11" s="322">
        <v>25.76</v>
      </c>
      <c r="G11" s="320">
        <f>182*84</f>
        <v>15288</v>
      </c>
      <c r="H11" s="330">
        <v>12.33</v>
      </c>
      <c r="I11" s="7"/>
      <c r="J11" s="8"/>
      <c r="K11" s="7"/>
      <c r="L11" s="8"/>
      <c r="M11" s="7"/>
      <c r="N11" s="8"/>
    </row>
    <row r="12" spans="1:14" ht="15" customHeight="1" thickBot="1">
      <c r="A12" s="338"/>
      <c r="B12" s="99" t="s">
        <v>112</v>
      </c>
      <c r="C12" s="109">
        <v>17.25</v>
      </c>
      <c r="D12" s="126">
        <f>(46.514*1.075)</f>
        <v>50.00255</v>
      </c>
      <c r="E12" s="316"/>
      <c r="F12" s="314"/>
      <c r="G12" s="315"/>
      <c r="H12" s="314"/>
      <c r="I12" s="7"/>
      <c r="J12" s="8"/>
      <c r="K12" s="7"/>
      <c r="L12" s="8"/>
      <c r="M12" s="7"/>
      <c r="N12" s="8"/>
    </row>
    <row r="13" spans="1:14" ht="15" customHeight="1">
      <c r="A13" s="332" t="s">
        <v>17</v>
      </c>
      <c r="B13" s="97" t="s">
        <v>95</v>
      </c>
      <c r="C13" s="112"/>
      <c r="D13" s="118"/>
      <c r="E13" s="334"/>
      <c r="F13" s="425"/>
      <c r="G13" s="336"/>
      <c r="H13" s="330"/>
      <c r="I13" s="14"/>
      <c r="J13" s="15"/>
      <c r="K13" s="14"/>
      <c r="L13" s="15"/>
      <c r="M13" s="14"/>
      <c r="N13" s="15"/>
    </row>
    <row r="14" spans="1:14" ht="15" customHeight="1" thickBot="1">
      <c r="A14" s="338"/>
      <c r="B14" s="99" t="s">
        <v>112</v>
      </c>
      <c r="C14" s="109"/>
      <c r="D14" s="126"/>
      <c r="E14" s="316"/>
      <c r="F14" s="426"/>
      <c r="G14" s="315"/>
      <c r="H14" s="314"/>
      <c r="I14" s="21"/>
      <c r="J14" s="22"/>
      <c r="K14" s="21"/>
      <c r="L14" s="22"/>
      <c r="M14" s="21"/>
      <c r="N14" s="22"/>
    </row>
    <row r="15" spans="1:14" ht="15" customHeight="1">
      <c r="A15" s="332" t="s">
        <v>18</v>
      </c>
      <c r="B15" s="97" t="s">
        <v>95</v>
      </c>
      <c r="C15" s="112"/>
      <c r="D15" s="118"/>
      <c r="E15" s="334"/>
      <c r="F15" s="425"/>
      <c r="G15" s="336"/>
      <c r="H15" s="330"/>
      <c r="I15" s="14"/>
      <c r="J15" s="15"/>
      <c r="K15" s="14"/>
      <c r="L15" s="15"/>
      <c r="M15" s="14"/>
      <c r="N15" s="15"/>
    </row>
    <row r="16" spans="1:14" ht="15" customHeight="1" thickBot="1">
      <c r="A16" s="338"/>
      <c r="B16" s="99" t="s">
        <v>112</v>
      </c>
      <c r="C16" s="109"/>
      <c r="D16" s="126"/>
      <c r="E16" s="316"/>
      <c r="F16" s="426"/>
      <c r="G16" s="315"/>
      <c r="H16" s="314"/>
      <c r="I16" s="21"/>
      <c r="J16" s="22"/>
      <c r="K16" s="21"/>
      <c r="L16" s="22"/>
      <c r="M16" s="21"/>
      <c r="N16" s="22"/>
    </row>
    <row r="17" spans="1:14" ht="15" customHeight="1">
      <c r="A17" s="332" t="s">
        <v>19</v>
      </c>
      <c r="B17" s="97" t="s">
        <v>95</v>
      </c>
      <c r="C17" s="112"/>
      <c r="D17" s="229"/>
      <c r="E17" s="334"/>
      <c r="F17" s="425"/>
      <c r="G17" s="336"/>
      <c r="H17" s="330"/>
      <c r="I17" s="14"/>
      <c r="J17" s="15"/>
      <c r="K17" s="14"/>
      <c r="L17" s="15"/>
      <c r="M17" s="14"/>
      <c r="N17" s="15"/>
    </row>
    <row r="18" spans="1:14" ht="13.5" thickBot="1">
      <c r="A18" s="338"/>
      <c r="B18" s="99" t="s">
        <v>112</v>
      </c>
      <c r="C18" s="109"/>
      <c r="D18" s="230"/>
      <c r="E18" s="316"/>
      <c r="F18" s="426"/>
      <c r="G18" s="315"/>
      <c r="H18" s="314"/>
      <c r="I18" s="21"/>
      <c r="J18" s="22"/>
      <c r="K18" s="21"/>
      <c r="L18" s="22"/>
      <c r="M18" s="21"/>
      <c r="N18" s="22"/>
    </row>
    <row r="19" spans="1:14" ht="12.75">
      <c r="A19" s="332" t="s">
        <v>20</v>
      </c>
      <c r="B19" s="97" t="s">
        <v>95</v>
      </c>
      <c r="C19" s="112"/>
      <c r="D19" s="229"/>
      <c r="E19" s="334"/>
      <c r="F19" s="425"/>
      <c r="G19" s="336"/>
      <c r="H19" s="330"/>
      <c r="I19" s="14"/>
      <c r="J19" s="15"/>
      <c r="K19" s="14"/>
      <c r="L19" s="15"/>
      <c r="M19" s="14"/>
      <c r="N19" s="15"/>
    </row>
    <row r="20" spans="1:14" ht="13.5" thickBot="1">
      <c r="A20" s="338"/>
      <c r="B20" s="99" t="s">
        <v>112</v>
      </c>
      <c r="C20" s="109"/>
      <c r="D20" s="230"/>
      <c r="E20" s="316"/>
      <c r="F20" s="426"/>
      <c r="G20" s="315"/>
      <c r="H20" s="314"/>
      <c r="I20" s="21"/>
      <c r="J20" s="22"/>
      <c r="K20" s="21"/>
      <c r="L20" s="22"/>
      <c r="M20" s="21"/>
      <c r="N20" s="22"/>
    </row>
    <row r="21" spans="1:14" ht="12.75">
      <c r="A21" s="332" t="s">
        <v>69</v>
      </c>
      <c r="B21" s="97" t="s">
        <v>95</v>
      </c>
      <c r="C21" s="111"/>
      <c r="D21" s="229"/>
      <c r="E21" s="334"/>
      <c r="F21" s="425"/>
      <c r="G21" s="336"/>
      <c r="H21" s="330"/>
      <c r="I21" s="14"/>
      <c r="J21" s="15"/>
      <c r="K21" s="14"/>
      <c r="L21" s="15"/>
      <c r="M21" s="14"/>
      <c r="N21" s="15"/>
    </row>
    <row r="22" spans="1:14" ht="13.5" thickBot="1">
      <c r="A22" s="338"/>
      <c r="B22" s="99" t="s">
        <v>112</v>
      </c>
      <c r="C22" s="109"/>
      <c r="D22" s="230"/>
      <c r="E22" s="316"/>
      <c r="F22" s="426"/>
      <c r="G22" s="315"/>
      <c r="H22" s="314"/>
      <c r="I22" s="21"/>
      <c r="J22" s="22"/>
      <c r="K22" s="21"/>
      <c r="L22" s="22"/>
      <c r="M22" s="21"/>
      <c r="N22" s="22"/>
    </row>
    <row r="23" spans="1:14" ht="12.75">
      <c r="A23" s="332" t="s">
        <v>70</v>
      </c>
      <c r="B23" s="97" t="s">
        <v>95</v>
      </c>
      <c r="C23" s="111"/>
      <c r="D23" s="229"/>
      <c r="E23" s="334"/>
      <c r="F23" s="330"/>
      <c r="G23" s="336"/>
      <c r="H23" s="330"/>
      <c r="I23" s="14"/>
      <c r="J23" s="15"/>
      <c r="K23" s="14"/>
      <c r="L23" s="15"/>
      <c r="M23" s="14"/>
      <c r="N23" s="15"/>
    </row>
    <row r="24" spans="1:14" ht="13.5" thickBot="1">
      <c r="A24" s="338"/>
      <c r="B24" s="99" t="s">
        <v>112</v>
      </c>
      <c r="C24" s="109"/>
      <c r="D24" s="230"/>
      <c r="E24" s="316"/>
      <c r="F24" s="314"/>
      <c r="G24" s="315"/>
      <c r="H24" s="314"/>
      <c r="I24" s="21"/>
      <c r="J24" s="22"/>
      <c r="K24" s="21"/>
      <c r="L24" s="22"/>
      <c r="M24" s="21"/>
      <c r="N24" s="22"/>
    </row>
    <row r="25" spans="1:14" ht="12.75">
      <c r="A25" s="332" t="s">
        <v>22</v>
      </c>
      <c r="B25" s="97" t="s">
        <v>95</v>
      </c>
      <c r="C25" s="111"/>
      <c r="D25" s="229"/>
      <c r="E25" s="334"/>
      <c r="F25" s="330"/>
      <c r="G25" s="336"/>
      <c r="H25" s="330"/>
      <c r="I25" s="21"/>
      <c r="J25" s="22"/>
      <c r="K25" s="21"/>
      <c r="L25" s="22"/>
      <c r="M25" s="21"/>
      <c r="N25" s="22"/>
    </row>
    <row r="26" spans="1:14" ht="13.5" thickBot="1">
      <c r="A26" s="338"/>
      <c r="B26" s="99" t="s">
        <v>112</v>
      </c>
      <c r="C26" s="109"/>
      <c r="D26" s="230"/>
      <c r="E26" s="316"/>
      <c r="F26" s="314"/>
      <c r="G26" s="315"/>
      <c r="H26" s="314"/>
      <c r="I26" s="4"/>
      <c r="J26" s="5"/>
      <c r="K26" s="4"/>
      <c r="L26" s="5"/>
      <c r="M26" s="4"/>
      <c r="N26" s="5"/>
    </row>
    <row r="27" spans="1:14" ht="12.75">
      <c r="A27" s="332" t="s">
        <v>23</v>
      </c>
      <c r="B27" s="97" t="s">
        <v>95</v>
      </c>
      <c r="C27" s="111"/>
      <c r="D27" s="125"/>
      <c r="E27" s="334"/>
      <c r="F27" s="330"/>
      <c r="G27" s="336"/>
      <c r="H27" s="330"/>
      <c r="I27" s="4"/>
      <c r="J27" s="5"/>
      <c r="K27" s="4"/>
      <c r="L27" s="5"/>
      <c r="M27" s="4"/>
      <c r="N27" s="5"/>
    </row>
    <row r="28" spans="1:14" ht="13.5" thickBot="1">
      <c r="A28" s="338"/>
      <c r="B28" s="99" t="s">
        <v>112</v>
      </c>
      <c r="C28" s="109"/>
      <c r="D28" s="126"/>
      <c r="E28" s="316"/>
      <c r="F28" s="314"/>
      <c r="G28" s="315"/>
      <c r="H28" s="314"/>
      <c r="I28" s="4"/>
      <c r="J28" s="5"/>
      <c r="K28" s="4"/>
      <c r="L28" s="5"/>
      <c r="M28" s="4"/>
      <c r="N28" s="5"/>
    </row>
    <row r="29" spans="1:14" ht="12.75">
      <c r="A29" s="332" t="s">
        <v>24</v>
      </c>
      <c r="B29" s="97" t="s">
        <v>95</v>
      </c>
      <c r="C29" s="111"/>
      <c r="D29" s="125"/>
      <c r="E29" s="334"/>
      <c r="F29" s="330"/>
      <c r="G29" s="336"/>
      <c r="H29" s="330"/>
      <c r="I29" s="4"/>
      <c r="J29" s="5"/>
      <c r="K29" s="4"/>
      <c r="L29" s="5"/>
      <c r="M29" s="4"/>
      <c r="N29" s="5"/>
    </row>
    <row r="30" spans="1:14" ht="13.5" thickBot="1">
      <c r="A30" s="338"/>
      <c r="B30" s="99" t="s">
        <v>112</v>
      </c>
      <c r="C30" s="109"/>
      <c r="D30" s="126"/>
      <c r="E30" s="316"/>
      <c r="F30" s="314"/>
      <c r="G30" s="315"/>
      <c r="H30" s="314"/>
      <c r="I30" s="4"/>
      <c r="J30" s="5"/>
      <c r="K30" s="4"/>
      <c r="L30" s="5"/>
      <c r="M30" s="4"/>
      <c r="N30" s="5"/>
    </row>
    <row r="31" spans="1:14" ht="12.75">
      <c r="A31" s="332" t="s">
        <v>25</v>
      </c>
      <c r="B31" s="97" t="s">
        <v>95</v>
      </c>
      <c r="C31" s="111"/>
      <c r="D31" s="125"/>
      <c r="E31" s="334"/>
      <c r="F31" s="330"/>
      <c r="G31" s="336"/>
      <c r="H31" s="330"/>
      <c r="I31" s="4"/>
      <c r="J31" s="5"/>
      <c r="K31" s="4"/>
      <c r="L31" s="5"/>
      <c r="M31" s="4"/>
      <c r="N31" s="5"/>
    </row>
    <row r="32" spans="1:14" ht="13.5" thickBot="1">
      <c r="A32" s="338"/>
      <c r="B32" s="99" t="s">
        <v>112</v>
      </c>
      <c r="C32" s="109"/>
      <c r="D32" s="126"/>
      <c r="E32" s="316"/>
      <c r="F32" s="314"/>
      <c r="G32" s="315"/>
      <c r="H32" s="314"/>
      <c r="I32" s="4"/>
      <c r="J32" s="5"/>
      <c r="K32" s="4"/>
      <c r="L32" s="5"/>
      <c r="M32" s="4"/>
      <c r="N32" s="5"/>
    </row>
    <row r="33" spans="1:14" ht="12.75">
      <c r="A33" s="332" t="s">
        <v>26</v>
      </c>
      <c r="B33" s="97" t="s">
        <v>95</v>
      </c>
      <c r="C33" s="111"/>
      <c r="D33" s="125"/>
      <c r="E33" s="334"/>
      <c r="F33" s="330"/>
      <c r="G33" s="336"/>
      <c r="H33" s="330"/>
      <c r="I33" s="14"/>
      <c r="J33" s="15"/>
      <c r="K33" s="14"/>
      <c r="L33" s="15"/>
      <c r="M33" s="14"/>
      <c r="N33" s="15"/>
    </row>
    <row r="34" spans="1:14" ht="13.5" thickBot="1">
      <c r="A34" s="333"/>
      <c r="B34" s="99" t="s">
        <v>112</v>
      </c>
      <c r="C34" s="127"/>
      <c r="D34" s="126"/>
      <c r="E34" s="335"/>
      <c r="F34" s="331"/>
      <c r="G34" s="337"/>
      <c r="H34" s="331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23" t="s">
        <v>32</v>
      </c>
      <c r="B36" s="323"/>
      <c r="C36" s="323"/>
      <c r="D36" s="324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23" t="s">
        <v>35</v>
      </c>
      <c r="C38" s="323"/>
      <c r="D38" s="323"/>
      <c r="E38" s="324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23" t="s">
        <v>34</v>
      </c>
      <c r="C39" s="323"/>
      <c r="D39" s="32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  <row r="44" spans="1:8" ht="14.25">
      <c r="A44" s="30"/>
      <c r="B44" s="30"/>
      <c r="C44" s="30"/>
      <c r="D44" s="30"/>
      <c r="E44" s="30"/>
      <c r="F44" s="30"/>
      <c r="G44" s="30"/>
      <c r="H44" s="30"/>
    </row>
    <row r="45" spans="1:8" ht="14.25">
      <c r="A45" s="30"/>
      <c r="B45" s="30"/>
      <c r="C45" s="30"/>
      <c r="D45" s="30"/>
      <c r="E45" s="30"/>
      <c r="F45" s="30"/>
      <c r="G45" s="30"/>
      <c r="H45" s="30"/>
    </row>
  </sheetData>
  <mergeCells count="76">
    <mergeCell ref="H29:H30"/>
    <mergeCell ref="A29:A30"/>
    <mergeCell ref="E29:E30"/>
    <mergeCell ref="F29:F30"/>
    <mergeCell ref="G29:G30"/>
    <mergeCell ref="A21:A22"/>
    <mergeCell ref="E21:E22"/>
    <mergeCell ref="F21:F22"/>
    <mergeCell ref="G21:G22"/>
    <mergeCell ref="H19:H20"/>
    <mergeCell ref="E19:E20"/>
    <mergeCell ref="F19:F20"/>
    <mergeCell ref="H21:H22"/>
    <mergeCell ref="B38:E38"/>
    <mergeCell ref="B39:D39"/>
    <mergeCell ref="I9:J9"/>
    <mergeCell ref="K9:L9"/>
    <mergeCell ref="F9:F10"/>
    <mergeCell ref="G9:H9"/>
    <mergeCell ref="H13:H14"/>
    <mergeCell ref="G13:G14"/>
    <mergeCell ref="H15:H16"/>
    <mergeCell ref="H17:H18"/>
    <mergeCell ref="A6:N7"/>
    <mergeCell ref="A8:A10"/>
    <mergeCell ref="B8:D8"/>
    <mergeCell ref="E8:F8"/>
    <mergeCell ref="G8:N8"/>
    <mergeCell ref="D9:D10"/>
    <mergeCell ref="E9:E10"/>
    <mergeCell ref="B9:C10"/>
    <mergeCell ref="G11:G12"/>
    <mergeCell ref="H11:H12"/>
    <mergeCell ref="M9:N9"/>
    <mergeCell ref="A36:D36"/>
    <mergeCell ref="A17:A18"/>
    <mergeCell ref="E17:E18"/>
    <mergeCell ref="F17:F18"/>
    <mergeCell ref="G17:G18"/>
    <mergeCell ref="A19:A20"/>
    <mergeCell ref="G19:G20"/>
    <mergeCell ref="A11:A12"/>
    <mergeCell ref="A13:A14"/>
    <mergeCell ref="E11:E12"/>
    <mergeCell ref="F11:F12"/>
    <mergeCell ref="E13:E14"/>
    <mergeCell ref="F13:F14"/>
    <mergeCell ref="A15:A16"/>
    <mergeCell ref="E15:E16"/>
    <mergeCell ref="F15:F16"/>
    <mergeCell ref="G15:G16"/>
    <mergeCell ref="H23:H24"/>
    <mergeCell ref="A23:A24"/>
    <mergeCell ref="E23:E24"/>
    <mergeCell ref="F23:F24"/>
    <mergeCell ref="G23:G24"/>
    <mergeCell ref="A27:A28"/>
    <mergeCell ref="G27:G28"/>
    <mergeCell ref="H27:H28"/>
    <mergeCell ref="E27:E28"/>
    <mergeCell ref="F27:F28"/>
    <mergeCell ref="A25:A26"/>
    <mergeCell ref="G25:G26"/>
    <mergeCell ref="H25:H26"/>
    <mergeCell ref="E25:E26"/>
    <mergeCell ref="F25:F26"/>
    <mergeCell ref="H33:H34"/>
    <mergeCell ref="A33:A34"/>
    <mergeCell ref="E33:E34"/>
    <mergeCell ref="F33:F34"/>
    <mergeCell ref="G33:G34"/>
    <mergeCell ref="H31:H32"/>
    <mergeCell ref="A31:A32"/>
    <mergeCell ref="E31:E32"/>
    <mergeCell ref="F31:F32"/>
    <mergeCell ref="G31:G32"/>
  </mergeCells>
  <printOptions/>
  <pageMargins left="0.23" right="0.2" top="0.37" bottom="0.42" header="0.29" footer="0.31"/>
  <pageSetup horizontalDpi="600" verticalDpi="600" orientation="landscape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1">
      <selection activeCell="C14" sqref="C14"/>
    </sheetView>
  </sheetViews>
  <sheetFormatPr defaultColWidth="9.140625" defaultRowHeight="12.75"/>
  <cols>
    <col min="1" max="1" width="17.00390625" style="0" customWidth="1"/>
    <col min="2" max="2" width="7.57421875" style="0" customWidth="1"/>
    <col min="3" max="3" width="14.57421875" style="0" customWidth="1"/>
    <col min="4" max="4" width="6.7109375" style="0" customWidth="1"/>
    <col min="5" max="5" width="12.00390625" style="0" customWidth="1"/>
    <col min="6" max="6" width="6.8515625" style="0" customWidth="1"/>
    <col min="7" max="7" width="11.140625" style="0" customWidth="1"/>
    <col min="8" max="8" width="13.421875" style="0" customWidth="1"/>
    <col min="9" max="9" width="12.00390625" style="0" customWidth="1"/>
    <col min="10" max="10" width="6.421875" style="0" customWidth="1"/>
    <col min="11" max="11" width="12.00390625" style="0" customWidth="1"/>
    <col min="12" max="12" width="6.00390625" style="0" customWidth="1"/>
    <col min="13" max="13" width="12.28125" style="0" customWidth="1"/>
    <col min="14" max="14" width="6.140625" style="0" customWidth="1"/>
  </cols>
  <sheetData>
    <row r="1" spans="1:15" ht="15">
      <c r="A1" s="29" t="s">
        <v>41</v>
      </c>
      <c r="B1" s="27" t="s">
        <v>44</v>
      </c>
      <c r="C1" s="27"/>
      <c r="E1" s="28">
        <v>50789</v>
      </c>
      <c r="F1" s="28"/>
      <c r="G1" s="28"/>
      <c r="H1" s="28"/>
      <c r="I1" s="434" t="s">
        <v>29</v>
      </c>
      <c r="J1" s="434"/>
      <c r="K1" s="434"/>
      <c r="L1" s="38">
        <v>1122</v>
      </c>
      <c r="M1" s="28"/>
      <c r="N1" s="26"/>
      <c r="O1" s="30"/>
    </row>
    <row r="2" spans="1:15" ht="15">
      <c r="A2" s="27" t="s">
        <v>1</v>
      </c>
      <c r="B2" s="27" t="s">
        <v>53</v>
      </c>
      <c r="C2" s="27"/>
      <c r="D2" s="28"/>
      <c r="E2" s="28"/>
      <c r="F2" s="28"/>
      <c r="G2" s="28"/>
      <c r="H2" s="28"/>
      <c r="I2" s="434" t="s">
        <v>2</v>
      </c>
      <c r="J2" s="434"/>
      <c r="K2" s="434"/>
      <c r="L2" s="28">
        <v>9</v>
      </c>
      <c r="M2" s="28"/>
      <c r="N2" s="26"/>
      <c r="O2" s="30"/>
    </row>
    <row r="3" spans="1:15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34" t="s">
        <v>3</v>
      </c>
      <c r="J3" s="434"/>
      <c r="K3" s="434"/>
      <c r="L3" s="28">
        <v>2</v>
      </c>
      <c r="M3" s="28"/>
      <c r="N3" s="26"/>
      <c r="O3" s="30"/>
    </row>
    <row r="4" spans="1:14" ht="15">
      <c r="A4" s="27" t="s">
        <v>4</v>
      </c>
      <c r="B4" s="27">
        <v>212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4" ht="15.75" thickBot="1">
      <c r="A5" s="28"/>
      <c r="B5" s="28"/>
      <c r="C5" s="28"/>
      <c r="D5" s="28"/>
      <c r="E5" s="28"/>
      <c r="F5" s="28"/>
      <c r="G5" s="28"/>
      <c r="H5" s="28"/>
      <c r="I5" s="28"/>
      <c r="J5" s="45"/>
      <c r="K5" s="45" t="s">
        <v>66</v>
      </c>
      <c r="L5" s="45"/>
      <c r="M5" s="26"/>
      <c r="N5" s="30"/>
    </row>
    <row r="6" spans="1:14" ht="13.5" thickTop="1">
      <c r="A6" s="325" t="s">
        <v>5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9"/>
    </row>
    <row r="7" spans="1:14" ht="13.5" thickBot="1">
      <c r="A7" s="300"/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2"/>
    </row>
    <row r="8" spans="1:14" ht="16.5" thickBot="1" thickTop="1">
      <c r="A8" s="307" t="s">
        <v>6</v>
      </c>
      <c r="B8" s="317" t="s">
        <v>7</v>
      </c>
      <c r="C8" s="318"/>
      <c r="D8" s="319"/>
      <c r="E8" s="317" t="s">
        <v>11</v>
      </c>
      <c r="F8" s="319"/>
      <c r="G8" s="303" t="s">
        <v>15</v>
      </c>
      <c r="H8" s="304"/>
      <c r="I8" s="304"/>
      <c r="J8" s="304"/>
      <c r="K8" s="304"/>
      <c r="L8" s="304"/>
      <c r="M8" s="304"/>
      <c r="N8" s="305"/>
    </row>
    <row r="9" spans="1:14" ht="13.5" thickTop="1">
      <c r="A9" s="308"/>
      <c r="B9" s="326" t="s">
        <v>8</v>
      </c>
      <c r="C9" s="327"/>
      <c r="D9" s="322" t="s">
        <v>9</v>
      </c>
      <c r="E9" s="310" t="s">
        <v>10</v>
      </c>
      <c r="F9" s="322" t="s">
        <v>9</v>
      </c>
      <c r="G9" s="278" t="s">
        <v>27</v>
      </c>
      <c r="H9" s="279"/>
      <c r="I9" s="312" t="s">
        <v>28</v>
      </c>
      <c r="J9" s="313"/>
      <c r="K9" s="312" t="s">
        <v>13</v>
      </c>
      <c r="L9" s="313"/>
      <c r="M9" s="312" t="s">
        <v>14</v>
      </c>
      <c r="N9" s="313"/>
    </row>
    <row r="10" spans="1:14" ht="15" thickBot="1">
      <c r="A10" s="309"/>
      <c r="B10" s="396"/>
      <c r="C10" s="335"/>
      <c r="D10" s="331"/>
      <c r="E10" s="311"/>
      <c r="F10" s="331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35" t="s">
        <v>16</v>
      </c>
      <c r="B11" s="97" t="s">
        <v>95</v>
      </c>
      <c r="C11" s="214">
        <v>1780</v>
      </c>
      <c r="D11" s="244">
        <f>(5.48+3.138+0.093)*1.075</f>
        <v>9.364325</v>
      </c>
      <c r="E11" s="310">
        <v>108</v>
      </c>
      <c r="F11" s="322">
        <v>25.76</v>
      </c>
      <c r="G11" s="320">
        <f>317*84</f>
        <v>26628</v>
      </c>
      <c r="H11" s="330">
        <v>12.33</v>
      </c>
      <c r="I11" s="7"/>
      <c r="J11" s="8"/>
      <c r="K11" s="7"/>
      <c r="L11" s="8"/>
      <c r="M11" s="7"/>
      <c r="N11" s="8"/>
    </row>
    <row r="12" spans="1:14" ht="15.75" customHeight="1">
      <c r="A12" s="411"/>
      <c r="B12" s="101" t="s">
        <v>102</v>
      </c>
      <c r="C12" s="111">
        <v>890</v>
      </c>
      <c r="D12" s="243">
        <f>(3.49+0.784+0.093)*1.075</f>
        <v>4.694525</v>
      </c>
      <c r="E12" s="416"/>
      <c r="F12" s="306"/>
      <c r="G12" s="414"/>
      <c r="H12" s="306"/>
      <c r="I12" s="7"/>
      <c r="J12" s="8"/>
      <c r="K12" s="7"/>
      <c r="L12" s="8"/>
      <c r="M12" s="7"/>
      <c r="N12" s="8"/>
    </row>
    <row r="13" spans="1:14" ht="15.75" customHeight="1" thickBot="1">
      <c r="A13" s="411"/>
      <c r="B13" s="101" t="s">
        <v>114</v>
      </c>
      <c r="C13" s="111">
        <v>17.25</v>
      </c>
      <c r="D13" s="8">
        <f>46.514*1.075</f>
        <v>50.00255</v>
      </c>
      <c r="E13" s="416"/>
      <c r="F13" s="306"/>
      <c r="G13" s="414"/>
      <c r="H13" s="306"/>
      <c r="I13" s="7"/>
      <c r="J13" s="8"/>
      <c r="K13" s="7"/>
      <c r="L13" s="8"/>
      <c r="M13" s="7"/>
      <c r="N13" s="8"/>
    </row>
    <row r="14" spans="1:14" ht="15.75" customHeight="1" thickTop="1">
      <c r="A14" s="410" t="s">
        <v>17</v>
      </c>
      <c r="B14" s="97" t="s">
        <v>95</v>
      </c>
      <c r="C14" s="215"/>
      <c r="D14" s="6"/>
      <c r="E14" s="415"/>
      <c r="F14" s="425"/>
      <c r="G14" s="336"/>
      <c r="H14" s="330"/>
      <c r="I14" s="14"/>
      <c r="J14" s="15"/>
      <c r="K14" s="14"/>
      <c r="L14" s="15"/>
      <c r="M14" s="14"/>
      <c r="N14" s="15"/>
    </row>
    <row r="15" spans="1:14" ht="15.75" customHeight="1">
      <c r="A15" s="411"/>
      <c r="B15" s="101" t="s">
        <v>102</v>
      </c>
      <c r="C15" s="111"/>
      <c r="D15" s="8"/>
      <c r="E15" s="416"/>
      <c r="F15" s="433"/>
      <c r="G15" s="414"/>
      <c r="H15" s="306"/>
      <c r="I15" s="7"/>
      <c r="J15" s="8"/>
      <c r="K15" s="7"/>
      <c r="L15" s="8"/>
      <c r="M15" s="7"/>
      <c r="N15" s="8"/>
    </row>
    <row r="16" spans="1:14" ht="15.75" customHeight="1" thickBot="1">
      <c r="A16" s="411"/>
      <c r="B16" s="101" t="s">
        <v>114</v>
      </c>
      <c r="C16" s="111"/>
      <c r="D16" s="8"/>
      <c r="E16" s="416"/>
      <c r="F16" s="433"/>
      <c r="G16" s="414"/>
      <c r="H16" s="306"/>
      <c r="I16" s="7"/>
      <c r="J16" s="8"/>
      <c r="K16" s="7"/>
      <c r="L16" s="8"/>
      <c r="M16" s="7"/>
      <c r="N16" s="8"/>
    </row>
    <row r="17" spans="1:14" ht="15.75" customHeight="1" thickTop="1">
      <c r="A17" s="410" t="s">
        <v>18</v>
      </c>
      <c r="B17" s="97" t="s">
        <v>95</v>
      </c>
      <c r="C17" s="215"/>
      <c r="D17" s="6"/>
      <c r="E17" s="415"/>
      <c r="F17" s="425"/>
      <c r="G17" s="336"/>
      <c r="H17" s="330"/>
      <c r="I17" s="14"/>
      <c r="J17" s="15"/>
      <c r="K17" s="14"/>
      <c r="L17" s="15"/>
      <c r="M17" s="14"/>
      <c r="N17" s="15"/>
    </row>
    <row r="18" spans="1:14" ht="15.75" customHeight="1">
      <c r="A18" s="411"/>
      <c r="B18" s="101" t="s">
        <v>102</v>
      </c>
      <c r="C18" s="111"/>
      <c r="D18" s="8"/>
      <c r="E18" s="416"/>
      <c r="F18" s="433"/>
      <c r="G18" s="414"/>
      <c r="H18" s="306"/>
      <c r="I18" s="7"/>
      <c r="J18" s="8"/>
      <c r="K18" s="7"/>
      <c r="L18" s="8"/>
      <c r="M18" s="7"/>
      <c r="N18" s="8"/>
    </row>
    <row r="19" spans="1:14" ht="15.75" customHeight="1" thickBot="1">
      <c r="A19" s="411"/>
      <c r="B19" s="101" t="s">
        <v>114</v>
      </c>
      <c r="C19" s="111"/>
      <c r="D19" s="8"/>
      <c r="E19" s="416"/>
      <c r="F19" s="433"/>
      <c r="G19" s="414"/>
      <c r="H19" s="306"/>
      <c r="I19" s="7"/>
      <c r="J19" s="8"/>
      <c r="K19" s="7"/>
      <c r="L19" s="8"/>
      <c r="M19" s="7"/>
      <c r="N19" s="8"/>
    </row>
    <row r="20" spans="1:14" ht="15" customHeight="1" thickTop="1">
      <c r="A20" s="410" t="s">
        <v>19</v>
      </c>
      <c r="B20" s="97" t="s">
        <v>95</v>
      </c>
      <c r="C20" s="215"/>
      <c r="D20" s="233"/>
      <c r="E20" s="415"/>
      <c r="F20" s="425"/>
      <c r="G20" s="336"/>
      <c r="H20" s="330"/>
      <c r="I20" s="14"/>
      <c r="J20" s="15"/>
      <c r="K20" s="14"/>
      <c r="L20" s="15"/>
      <c r="M20" s="14"/>
      <c r="N20" s="15"/>
    </row>
    <row r="21" spans="1:14" ht="15" customHeight="1">
      <c r="A21" s="411"/>
      <c r="B21" s="101" t="s">
        <v>102</v>
      </c>
      <c r="C21" s="111"/>
      <c r="D21" s="234"/>
      <c r="E21" s="416"/>
      <c r="F21" s="433"/>
      <c r="G21" s="414"/>
      <c r="H21" s="306"/>
      <c r="I21" s="7"/>
      <c r="J21" s="8"/>
      <c r="K21" s="7"/>
      <c r="L21" s="8"/>
      <c r="M21" s="7"/>
      <c r="N21" s="8"/>
    </row>
    <row r="22" spans="1:14" ht="15" customHeight="1" thickBot="1">
      <c r="A22" s="411"/>
      <c r="B22" s="101" t="s">
        <v>114</v>
      </c>
      <c r="C22" s="111"/>
      <c r="D22" s="234"/>
      <c r="E22" s="416"/>
      <c r="F22" s="433"/>
      <c r="G22" s="414"/>
      <c r="H22" s="306"/>
      <c r="I22" s="7"/>
      <c r="J22" s="8"/>
      <c r="K22" s="7"/>
      <c r="L22" s="8"/>
      <c r="M22" s="7"/>
      <c r="N22" s="8"/>
    </row>
    <row r="23" spans="1:14" ht="13.5" thickTop="1">
      <c r="A23" s="410" t="s">
        <v>20</v>
      </c>
      <c r="B23" s="97" t="s">
        <v>95</v>
      </c>
      <c r="C23" s="215"/>
      <c r="D23" s="233"/>
      <c r="E23" s="415"/>
      <c r="F23" s="425"/>
      <c r="G23" s="336"/>
      <c r="H23" s="330"/>
      <c r="I23" s="14"/>
      <c r="J23" s="15"/>
      <c r="K23" s="14"/>
      <c r="L23" s="15"/>
      <c r="M23" s="14"/>
      <c r="N23" s="15"/>
    </row>
    <row r="24" spans="1:14" ht="12.75">
      <c r="A24" s="411"/>
      <c r="B24" s="101" t="s">
        <v>102</v>
      </c>
      <c r="C24" s="111"/>
      <c r="D24" s="234"/>
      <c r="E24" s="416"/>
      <c r="F24" s="433"/>
      <c r="G24" s="414"/>
      <c r="H24" s="306"/>
      <c r="I24" s="7"/>
      <c r="J24" s="8"/>
      <c r="K24" s="7"/>
      <c r="L24" s="8"/>
      <c r="M24" s="7"/>
      <c r="N24" s="8"/>
    </row>
    <row r="25" spans="1:14" ht="13.5" thickBot="1">
      <c r="A25" s="411"/>
      <c r="B25" s="101" t="s">
        <v>114</v>
      </c>
      <c r="C25" s="111"/>
      <c r="D25" s="234"/>
      <c r="E25" s="416"/>
      <c r="F25" s="433"/>
      <c r="G25" s="414"/>
      <c r="H25" s="306"/>
      <c r="I25" s="7"/>
      <c r="J25" s="8"/>
      <c r="K25" s="7"/>
      <c r="L25" s="8"/>
      <c r="M25" s="7"/>
      <c r="N25" s="8"/>
    </row>
    <row r="26" spans="1:14" ht="13.5" thickTop="1">
      <c r="A26" s="410" t="s">
        <v>69</v>
      </c>
      <c r="B26" s="97" t="s">
        <v>95</v>
      </c>
      <c r="C26" s="110"/>
      <c r="D26" s="233"/>
      <c r="E26" s="415"/>
      <c r="F26" s="425"/>
      <c r="G26" s="336"/>
      <c r="H26" s="330"/>
      <c r="I26" s="14"/>
      <c r="J26" s="15"/>
      <c r="K26" s="14"/>
      <c r="L26" s="15"/>
      <c r="M26" s="14"/>
      <c r="N26" s="15"/>
    </row>
    <row r="27" spans="1:14" ht="12.75">
      <c r="A27" s="411"/>
      <c r="B27" s="101" t="s">
        <v>102</v>
      </c>
      <c r="C27" s="111"/>
      <c r="D27" s="234"/>
      <c r="E27" s="416"/>
      <c r="F27" s="433"/>
      <c r="G27" s="414"/>
      <c r="H27" s="306"/>
      <c r="I27" s="7"/>
      <c r="J27" s="8"/>
      <c r="K27" s="7"/>
      <c r="L27" s="8"/>
      <c r="M27" s="7"/>
      <c r="N27" s="8"/>
    </row>
    <row r="28" spans="1:14" ht="13.5" thickBot="1">
      <c r="A28" s="411"/>
      <c r="B28" s="101" t="s">
        <v>114</v>
      </c>
      <c r="C28" s="111"/>
      <c r="D28" s="234"/>
      <c r="E28" s="416"/>
      <c r="F28" s="433"/>
      <c r="G28" s="414"/>
      <c r="H28" s="306"/>
      <c r="I28" s="7"/>
      <c r="J28" s="8"/>
      <c r="K28" s="7"/>
      <c r="L28" s="8"/>
      <c r="M28" s="7"/>
      <c r="N28" s="8"/>
    </row>
    <row r="29" spans="1:14" ht="13.5" thickTop="1">
      <c r="A29" s="410" t="s">
        <v>70</v>
      </c>
      <c r="B29" s="97" t="s">
        <v>95</v>
      </c>
      <c r="C29" s="110"/>
      <c r="D29" s="233"/>
      <c r="E29" s="415"/>
      <c r="F29" s="330"/>
      <c r="G29" s="336"/>
      <c r="H29" s="330"/>
      <c r="I29" s="14"/>
      <c r="J29" s="15"/>
      <c r="K29" s="14"/>
      <c r="L29" s="15"/>
      <c r="M29" s="14"/>
      <c r="N29" s="15"/>
    </row>
    <row r="30" spans="1:14" ht="12.75">
      <c r="A30" s="411"/>
      <c r="B30" s="101" t="s">
        <v>102</v>
      </c>
      <c r="C30" s="111"/>
      <c r="D30" s="234"/>
      <c r="E30" s="416"/>
      <c r="F30" s="306"/>
      <c r="G30" s="414"/>
      <c r="H30" s="306"/>
      <c r="I30" s="7"/>
      <c r="J30" s="8"/>
      <c r="K30" s="7"/>
      <c r="L30" s="8"/>
      <c r="M30" s="7"/>
      <c r="N30" s="8"/>
    </row>
    <row r="31" spans="1:14" ht="12.75">
      <c r="A31" s="411"/>
      <c r="B31" s="101" t="s">
        <v>114</v>
      </c>
      <c r="C31" s="111"/>
      <c r="D31" s="234"/>
      <c r="E31" s="416"/>
      <c r="F31" s="306"/>
      <c r="G31" s="414"/>
      <c r="H31" s="306"/>
      <c r="I31" s="7"/>
      <c r="J31" s="8"/>
      <c r="K31" s="7"/>
      <c r="L31" s="8"/>
      <c r="M31" s="7"/>
      <c r="N31" s="8"/>
    </row>
    <row r="32" spans="1:14" ht="12.75">
      <c r="A32" s="410" t="s">
        <v>22</v>
      </c>
      <c r="B32" s="103" t="s">
        <v>95</v>
      </c>
      <c r="C32" s="110"/>
      <c r="D32" s="15"/>
      <c r="E32" s="415"/>
      <c r="F32" s="330"/>
      <c r="G32" s="336"/>
      <c r="H32" s="330"/>
      <c r="I32" s="21"/>
      <c r="J32" s="22"/>
      <c r="K32" s="21"/>
      <c r="L32" s="22"/>
      <c r="M32" s="21"/>
      <c r="N32" s="22"/>
    </row>
    <row r="33" spans="1:14" ht="12.75">
      <c r="A33" s="411"/>
      <c r="B33" s="99" t="s">
        <v>96</v>
      </c>
      <c r="C33" s="111"/>
      <c r="D33" s="8"/>
      <c r="E33" s="416"/>
      <c r="F33" s="306"/>
      <c r="G33" s="414"/>
      <c r="H33" s="306"/>
      <c r="I33" s="21"/>
      <c r="J33" s="22"/>
      <c r="K33" s="21"/>
      <c r="L33" s="22"/>
      <c r="M33" s="21"/>
      <c r="N33" s="22"/>
    </row>
    <row r="34" spans="1:14" ht="12.75">
      <c r="A34" s="411"/>
      <c r="B34" s="103" t="s">
        <v>114</v>
      </c>
      <c r="C34" s="111"/>
      <c r="D34" s="8"/>
      <c r="E34" s="416"/>
      <c r="F34" s="306"/>
      <c r="G34" s="414"/>
      <c r="H34" s="306"/>
      <c r="I34" s="21"/>
      <c r="J34" s="22"/>
      <c r="K34" s="21"/>
      <c r="L34" s="22"/>
      <c r="M34" s="21"/>
      <c r="N34" s="22"/>
    </row>
    <row r="35" spans="1:14" ht="12.75">
      <c r="A35" s="410" t="s">
        <v>23</v>
      </c>
      <c r="B35" s="103" t="s">
        <v>95</v>
      </c>
      <c r="C35" s="110"/>
      <c r="D35" s="244"/>
      <c r="E35" s="436"/>
      <c r="F35" s="330"/>
      <c r="G35" s="336"/>
      <c r="H35" s="330"/>
      <c r="I35" s="4"/>
      <c r="J35" s="5"/>
      <c r="K35" s="4"/>
      <c r="L35" s="5"/>
      <c r="M35" s="4"/>
      <c r="N35" s="5"/>
    </row>
    <row r="36" spans="1:14" ht="15" customHeight="1">
      <c r="A36" s="411"/>
      <c r="B36" s="99" t="s">
        <v>96</v>
      </c>
      <c r="C36" s="111"/>
      <c r="D36" s="243"/>
      <c r="E36" s="437"/>
      <c r="F36" s="306"/>
      <c r="G36" s="414"/>
      <c r="H36" s="306"/>
      <c r="I36" s="4"/>
      <c r="J36" s="5"/>
      <c r="K36" s="4"/>
      <c r="L36" s="5"/>
      <c r="M36" s="4"/>
      <c r="N36" s="5"/>
    </row>
    <row r="37" spans="1:14" ht="15" customHeight="1">
      <c r="A37" s="411"/>
      <c r="B37" s="103" t="s">
        <v>95</v>
      </c>
      <c r="C37" s="111"/>
      <c r="D37" s="8"/>
      <c r="E37" s="437"/>
      <c r="F37" s="306"/>
      <c r="G37" s="414"/>
      <c r="H37" s="306"/>
      <c r="I37" s="4"/>
      <c r="J37" s="5"/>
      <c r="K37" s="4"/>
      <c r="L37" s="5"/>
      <c r="M37" s="4"/>
      <c r="N37" s="5"/>
    </row>
    <row r="38" spans="1:14" ht="12.75">
      <c r="A38" s="410" t="s">
        <v>24</v>
      </c>
      <c r="B38" s="103" t="s">
        <v>95</v>
      </c>
      <c r="C38" s="110"/>
      <c r="D38" s="244"/>
      <c r="E38" s="415"/>
      <c r="F38" s="330"/>
      <c r="G38" s="336"/>
      <c r="H38" s="330"/>
      <c r="I38" s="4"/>
      <c r="J38" s="5"/>
      <c r="K38" s="4"/>
      <c r="L38" s="5"/>
      <c r="M38" s="4"/>
      <c r="N38" s="5"/>
    </row>
    <row r="39" spans="1:14" ht="15" customHeight="1" thickBot="1">
      <c r="A39" s="411"/>
      <c r="B39" s="105" t="s">
        <v>96</v>
      </c>
      <c r="C39" s="111"/>
      <c r="D39" s="243"/>
      <c r="E39" s="416"/>
      <c r="F39" s="306"/>
      <c r="G39" s="414"/>
      <c r="H39" s="306"/>
      <c r="I39" s="4"/>
      <c r="J39" s="5"/>
      <c r="K39" s="4"/>
      <c r="L39" s="5"/>
      <c r="M39" s="4"/>
      <c r="N39" s="5"/>
    </row>
    <row r="40" spans="1:14" ht="15" customHeight="1">
      <c r="A40" s="411"/>
      <c r="B40" s="103" t="s">
        <v>95</v>
      </c>
      <c r="C40" s="111"/>
      <c r="D40" s="8"/>
      <c r="E40" s="416"/>
      <c r="F40" s="306"/>
      <c r="G40" s="414"/>
      <c r="H40" s="306"/>
      <c r="I40" s="4"/>
      <c r="J40" s="5"/>
      <c r="K40" s="4"/>
      <c r="L40" s="5"/>
      <c r="M40" s="4"/>
      <c r="N40" s="5"/>
    </row>
    <row r="41" spans="1:14" ht="12.75">
      <c r="A41" s="410" t="s">
        <v>25</v>
      </c>
      <c r="B41" s="103" t="s">
        <v>95</v>
      </c>
      <c r="C41" s="110"/>
      <c r="D41" s="244"/>
      <c r="E41" s="415"/>
      <c r="F41" s="330"/>
      <c r="G41" s="336"/>
      <c r="H41" s="330"/>
      <c r="I41" s="4"/>
      <c r="J41" s="5"/>
      <c r="K41" s="4"/>
      <c r="L41" s="5"/>
      <c r="M41" s="4"/>
      <c r="N41" s="5"/>
    </row>
    <row r="42" spans="1:14" ht="15" customHeight="1" thickBot="1">
      <c r="A42" s="411"/>
      <c r="B42" s="105" t="s">
        <v>96</v>
      </c>
      <c r="C42" s="111"/>
      <c r="D42" s="243"/>
      <c r="E42" s="416"/>
      <c r="F42" s="306"/>
      <c r="G42" s="414"/>
      <c r="H42" s="306"/>
      <c r="I42" s="4"/>
      <c r="J42" s="5"/>
      <c r="K42" s="4"/>
      <c r="L42" s="5"/>
      <c r="M42" s="4"/>
      <c r="N42" s="5"/>
    </row>
    <row r="43" spans="1:14" ht="15" customHeight="1" thickBot="1">
      <c r="A43" s="411"/>
      <c r="B43" s="103" t="s">
        <v>95</v>
      </c>
      <c r="C43" s="111"/>
      <c r="D43" s="8"/>
      <c r="E43" s="416"/>
      <c r="F43" s="306"/>
      <c r="G43" s="414"/>
      <c r="H43" s="306"/>
      <c r="I43" s="14"/>
      <c r="J43" s="15"/>
      <c r="K43" s="14"/>
      <c r="L43" s="15"/>
      <c r="M43" s="14"/>
      <c r="N43" s="15"/>
    </row>
    <row r="44" spans="1:14" ht="12.75">
      <c r="A44" s="403" t="s">
        <v>26</v>
      </c>
      <c r="B44" s="203" t="s">
        <v>95</v>
      </c>
      <c r="C44" s="77"/>
      <c r="D44" s="244"/>
      <c r="E44" s="427"/>
      <c r="F44" s="429"/>
      <c r="G44" s="431"/>
      <c r="H44" s="397"/>
      <c r="I44" s="187"/>
      <c r="J44" s="188"/>
      <c r="K44" s="187"/>
      <c r="L44" s="188"/>
      <c r="M44" s="187"/>
      <c r="N44" s="188"/>
    </row>
    <row r="45" spans="1:14" ht="15" customHeight="1" thickBot="1">
      <c r="A45" s="404"/>
      <c r="B45" s="205" t="s">
        <v>96</v>
      </c>
      <c r="C45" s="78"/>
      <c r="D45" s="243"/>
      <c r="E45" s="329"/>
      <c r="F45" s="306"/>
      <c r="G45" s="414"/>
      <c r="H45" s="398"/>
      <c r="I45" s="210"/>
      <c r="J45" s="120"/>
      <c r="K45" s="210"/>
      <c r="L45" s="120"/>
      <c r="M45" s="210"/>
      <c r="N45" s="120"/>
    </row>
    <row r="46" spans="1:14" ht="15" customHeight="1" thickBot="1">
      <c r="A46" s="405"/>
      <c r="B46" s="206" t="s">
        <v>95</v>
      </c>
      <c r="C46" s="154"/>
      <c r="D46" s="8"/>
      <c r="E46" s="428"/>
      <c r="F46" s="430"/>
      <c r="G46" s="432"/>
      <c r="H46" s="399"/>
      <c r="I46" s="211"/>
      <c r="J46" s="121"/>
      <c r="K46" s="211"/>
      <c r="L46" s="121"/>
      <c r="M46" s="211"/>
      <c r="N46" s="12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23" t="s">
        <v>32</v>
      </c>
      <c r="B48" s="323"/>
      <c r="C48" s="323"/>
      <c r="D48" s="324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3" t="s">
        <v>35</v>
      </c>
      <c r="C50" s="323"/>
      <c r="D50" s="323"/>
      <c r="E50" s="324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3" t="s">
        <v>34</v>
      </c>
      <c r="C51" s="323"/>
      <c r="D51" s="32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  <row r="55" spans="1:7" ht="14.25">
      <c r="A55" s="30"/>
      <c r="B55" s="30"/>
      <c r="C55" s="30"/>
      <c r="D55" s="30"/>
      <c r="E55" s="30"/>
      <c r="F55" s="30"/>
      <c r="G55" s="30"/>
    </row>
    <row r="56" spans="1:7" ht="14.25">
      <c r="A56" s="30"/>
      <c r="B56" s="30"/>
      <c r="C56" s="30"/>
      <c r="D56" s="30"/>
      <c r="E56" s="30"/>
      <c r="F56" s="30"/>
      <c r="G56" s="30"/>
    </row>
    <row r="57" spans="1:7" ht="14.25">
      <c r="A57" s="30"/>
      <c r="B57" s="30"/>
      <c r="C57" s="30"/>
      <c r="D57" s="30"/>
      <c r="E57" s="30"/>
      <c r="F57" s="30"/>
      <c r="G57" s="30"/>
    </row>
  </sheetData>
  <mergeCells count="79">
    <mergeCell ref="E35:E37"/>
    <mergeCell ref="H38:H40"/>
    <mergeCell ref="A38:A40"/>
    <mergeCell ref="E38:E40"/>
    <mergeCell ref="F38:F40"/>
    <mergeCell ref="G38:G40"/>
    <mergeCell ref="H26:H28"/>
    <mergeCell ref="A26:A28"/>
    <mergeCell ref="E26:E28"/>
    <mergeCell ref="F26:F28"/>
    <mergeCell ref="G26:G28"/>
    <mergeCell ref="H23:H25"/>
    <mergeCell ref="A23:A25"/>
    <mergeCell ref="E23:E25"/>
    <mergeCell ref="F23:F25"/>
    <mergeCell ref="G23:G25"/>
    <mergeCell ref="A20:A22"/>
    <mergeCell ref="E20:E22"/>
    <mergeCell ref="F20:F22"/>
    <mergeCell ref="G20:G22"/>
    <mergeCell ref="B50:E50"/>
    <mergeCell ref="B51:D51"/>
    <mergeCell ref="A11:A13"/>
    <mergeCell ref="I9:J9"/>
    <mergeCell ref="E9:E10"/>
    <mergeCell ref="F9:F10"/>
    <mergeCell ref="G9:H9"/>
    <mergeCell ref="A14:A16"/>
    <mergeCell ref="F14:F16"/>
    <mergeCell ref="E14:E16"/>
    <mergeCell ref="M9:N9"/>
    <mergeCell ref="A48:D48"/>
    <mergeCell ref="A6:N7"/>
    <mergeCell ref="A8:A10"/>
    <mergeCell ref="B8:D8"/>
    <mergeCell ref="E8:F8"/>
    <mergeCell ref="G8:N8"/>
    <mergeCell ref="D9:D10"/>
    <mergeCell ref="E11:E13"/>
    <mergeCell ref="H20:H22"/>
    <mergeCell ref="F11:F13"/>
    <mergeCell ref="G11:G13"/>
    <mergeCell ref="H11:H13"/>
    <mergeCell ref="G14:G16"/>
    <mergeCell ref="H14:H16"/>
    <mergeCell ref="I1:K1"/>
    <mergeCell ref="I2:K2"/>
    <mergeCell ref="I3:K3"/>
    <mergeCell ref="K9:L9"/>
    <mergeCell ref="H17:H19"/>
    <mergeCell ref="A17:A19"/>
    <mergeCell ref="E17:E19"/>
    <mergeCell ref="F17:F19"/>
    <mergeCell ref="G17:G19"/>
    <mergeCell ref="H29:H31"/>
    <mergeCell ref="A29:A31"/>
    <mergeCell ref="E29:E31"/>
    <mergeCell ref="F29:F31"/>
    <mergeCell ref="G29:G31"/>
    <mergeCell ref="G41:G43"/>
    <mergeCell ref="A32:A34"/>
    <mergeCell ref="G32:G34"/>
    <mergeCell ref="H32:H34"/>
    <mergeCell ref="E32:E34"/>
    <mergeCell ref="F32:F34"/>
    <mergeCell ref="A35:A37"/>
    <mergeCell ref="F35:F37"/>
    <mergeCell ref="G35:G37"/>
    <mergeCell ref="H35:H37"/>
    <mergeCell ref="B9:C10"/>
    <mergeCell ref="H44:H46"/>
    <mergeCell ref="A44:A46"/>
    <mergeCell ref="E44:E46"/>
    <mergeCell ref="F44:F46"/>
    <mergeCell ref="G44:G46"/>
    <mergeCell ref="H41:H43"/>
    <mergeCell ref="A41:A43"/>
    <mergeCell ref="E41:E43"/>
    <mergeCell ref="F41:F43"/>
  </mergeCells>
  <printOptions/>
  <pageMargins left="0.29" right="0.2" top="0.43" bottom="0.53" header="0.5" footer="0.28"/>
  <pageSetup horizontalDpi="600" verticalDpi="600" orientation="landscape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">
      <selection activeCell="C13" sqref="C13"/>
    </sheetView>
  </sheetViews>
  <sheetFormatPr defaultColWidth="9.140625" defaultRowHeight="12.75"/>
  <cols>
    <col min="1" max="1" width="18.140625" style="0" customWidth="1"/>
    <col min="2" max="2" width="6.421875" style="0" customWidth="1"/>
    <col min="3" max="3" width="14.00390625" style="0" customWidth="1"/>
    <col min="4" max="4" width="7.00390625" style="0" customWidth="1"/>
    <col min="5" max="5" width="13.140625" style="0" customWidth="1"/>
    <col min="6" max="6" width="6.7109375" style="0" customWidth="1"/>
    <col min="8" max="8" width="14.140625" style="0" customWidth="1"/>
    <col min="9" max="9" width="10.8515625" style="0" customWidth="1"/>
    <col min="10" max="10" width="5.7109375" style="0" customWidth="1"/>
    <col min="11" max="11" width="12.57421875" style="0" customWidth="1"/>
    <col min="12" max="12" width="5.8515625" style="0" customWidth="1"/>
    <col min="13" max="13" width="12.00390625" style="0" customWidth="1"/>
    <col min="14" max="14" width="7.140625" style="0" customWidth="1"/>
  </cols>
  <sheetData>
    <row r="1" spans="1:14" s="34" customFormat="1" ht="15">
      <c r="A1" s="29" t="s">
        <v>41</v>
      </c>
      <c r="B1" s="29" t="s">
        <v>40</v>
      </c>
      <c r="C1" s="29"/>
      <c r="E1" s="28">
        <v>50086</v>
      </c>
      <c r="F1" s="28"/>
      <c r="G1" s="28"/>
      <c r="H1" s="28"/>
      <c r="I1" s="434" t="s">
        <v>29</v>
      </c>
      <c r="J1" s="434"/>
      <c r="K1" s="434"/>
      <c r="L1" s="38">
        <v>1166</v>
      </c>
      <c r="M1" s="28"/>
      <c r="N1" s="28"/>
    </row>
    <row r="2" spans="1:14" s="34" customFormat="1" ht="15">
      <c r="A2" s="27" t="s">
        <v>1</v>
      </c>
      <c r="B2" s="29" t="s">
        <v>94</v>
      </c>
      <c r="C2" s="29"/>
      <c r="D2" s="28"/>
      <c r="E2" s="28"/>
      <c r="F2" s="28"/>
      <c r="G2" s="28"/>
      <c r="H2" s="28"/>
      <c r="I2" s="434" t="s">
        <v>2</v>
      </c>
      <c r="J2" s="434"/>
      <c r="K2" s="434"/>
      <c r="L2" s="28">
        <v>9</v>
      </c>
      <c r="M2" s="28"/>
      <c r="N2" s="28"/>
    </row>
    <row r="3" spans="1:14" s="34" customFormat="1" ht="15">
      <c r="A3" s="27" t="s">
        <v>0</v>
      </c>
      <c r="B3" s="29" t="s">
        <v>38</v>
      </c>
      <c r="C3" s="29"/>
      <c r="D3" s="28"/>
      <c r="E3" s="28"/>
      <c r="F3" s="28"/>
      <c r="G3" s="28"/>
      <c r="H3" s="28"/>
      <c r="I3" s="434" t="s">
        <v>3</v>
      </c>
      <c r="J3" s="434"/>
      <c r="K3" s="434"/>
      <c r="L3" s="28" t="s">
        <v>49</v>
      </c>
      <c r="M3" s="28"/>
      <c r="N3" s="28"/>
    </row>
    <row r="4" spans="1:15" s="34" customFormat="1" ht="15">
      <c r="A4" s="27" t="s">
        <v>4</v>
      </c>
      <c r="B4" s="27">
        <v>193</v>
      </c>
      <c r="C4" s="27"/>
      <c r="D4" s="28"/>
      <c r="E4" s="28"/>
      <c r="F4" s="28"/>
      <c r="G4" s="28"/>
      <c r="H4" s="28"/>
      <c r="I4" s="27" t="s">
        <v>109</v>
      </c>
      <c r="J4" s="27"/>
      <c r="K4" s="27"/>
      <c r="L4" s="43" t="s">
        <v>110</v>
      </c>
      <c r="M4" s="31"/>
      <c r="N4" s="31"/>
      <c r="O4" s="31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25" t="s">
        <v>5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9"/>
    </row>
    <row r="7" spans="1:14" ht="13.5" thickBot="1">
      <c r="A7" s="300"/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2"/>
    </row>
    <row r="8" spans="1:14" ht="16.5" thickBot="1" thickTop="1">
      <c r="A8" s="307" t="s">
        <v>6</v>
      </c>
      <c r="B8" s="317" t="s">
        <v>7</v>
      </c>
      <c r="C8" s="318"/>
      <c r="D8" s="319"/>
      <c r="E8" s="317" t="s">
        <v>11</v>
      </c>
      <c r="F8" s="319"/>
      <c r="G8" s="303" t="s">
        <v>15</v>
      </c>
      <c r="H8" s="304"/>
      <c r="I8" s="304"/>
      <c r="J8" s="304"/>
      <c r="K8" s="304"/>
      <c r="L8" s="304"/>
      <c r="M8" s="304"/>
      <c r="N8" s="305"/>
    </row>
    <row r="9" spans="1:14" ht="13.5" thickTop="1">
      <c r="A9" s="308"/>
      <c r="B9" s="326" t="s">
        <v>8</v>
      </c>
      <c r="C9" s="327"/>
      <c r="D9" s="322" t="s">
        <v>9</v>
      </c>
      <c r="E9" s="310" t="s">
        <v>10</v>
      </c>
      <c r="F9" s="322" t="s">
        <v>9</v>
      </c>
      <c r="G9" s="440" t="s">
        <v>27</v>
      </c>
      <c r="H9" s="441"/>
      <c r="I9" s="312" t="s">
        <v>28</v>
      </c>
      <c r="J9" s="313"/>
      <c r="K9" s="312" t="s">
        <v>13</v>
      </c>
      <c r="L9" s="313"/>
      <c r="M9" s="312" t="s">
        <v>14</v>
      </c>
      <c r="N9" s="313"/>
    </row>
    <row r="10" spans="1:14" ht="15" thickBot="1">
      <c r="A10" s="309"/>
      <c r="B10" s="396"/>
      <c r="C10" s="335"/>
      <c r="D10" s="331"/>
      <c r="E10" s="311"/>
      <c r="F10" s="331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35" t="s">
        <v>16</v>
      </c>
      <c r="B11" s="97" t="s">
        <v>95</v>
      </c>
      <c r="C11" s="214">
        <v>1920</v>
      </c>
      <c r="D11" s="244">
        <f>(4.98+2.745+0.093)*1.075</f>
        <v>8.40435</v>
      </c>
      <c r="E11" s="310">
        <v>181</v>
      </c>
      <c r="F11" s="322">
        <f>19.95+5.81</f>
        <v>25.759999999999998</v>
      </c>
      <c r="G11" s="320">
        <f>150*84</f>
        <v>12600</v>
      </c>
      <c r="H11" s="438">
        <v>12.33</v>
      </c>
      <c r="I11" s="7"/>
      <c r="J11" s="8"/>
      <c r="K11" s="7"/>
      <c r="L11" s="8"/>
      <c r="M11" s="7"/>
      <c r="N11" s="8"/>
    </row>
    <row r="12" spans="1:14" ht="15" customHeight="1" thickBot="1">
      <c r="A12" s="422"/>
      <c r="B12" s="99" t="s">
        <v>114</v>
      </c>
      <c r="C12" s="212">
        <v>17.25</v>
      </c>
      <c r="D12" s="22">
        <f>46.514*1.075</f>
        <v>50.00255</v>
      </c>
      <c r="E12" s="424"/>
      <c r="F12" s="314"/>
      <c r="G12" s="315"/>
      <c r="H12" s="439"/>
      <c r="I12" s="21"/>
      <c r="J12" s="22"/>
      <c r="K12" s="21"/>
      <c r="L12" s="22"/>
      <c r="M12" s="21"/>
      <c r="N12" s="22"/>
    </row>
    <row r="13" spans="1:14" ht="15" customHeight="1" thickTop="1">
      <c r="A13" s="410" t="s">
        <v>17</v>
      </c>
      <c r="B13" s="101" t="s">
        <v>95</v>
      </c>
      <c r="C13" s="112"/>
      <c r="D13" s="6"/>
      <c r="E13" s="415"/>
      <c r="F13" s="330"/>
      <c r="G13" s="336"/>
      <c r="H13" s="438"/>
      <c r="I13" s="7"/>
      <c r="J13" s="8"/>
      <c r="K13" s="7"/>
      <c r="L13" s="8"/>
      <c r="M13" s="7"/>
      <c r="N13" s="8"/>
    </row>
    <row r="14" spans="1:14" ht="15" customHeight="1" thickBot="1">
      <c r="A14" s="422"/>
      <c r="B14" s="101" t="s">
        <v>96</v>
      </c>
      <c r="C14" s="213"/>
      <c r="D14" s="22"/>
      <c r="E14" s="424"/>
      <c r="F14" s="314"/>
      <c r="G14" s="315"/>
      <c r="H14" s="439"/>
      <c r="I14" s="7"/>
      <c r="J14" s="8"/>
      <c r="K14" s="7"/>
      <c r="L14" s="8"/>
      <c r="M14" s="7"/>
      <c r="N14" s="8"/>
    </row>
    <row r="15" spans="1:14" ht="15" customHeight="1" thickTop="1">
      <c r="A15" s="410" t="s">
        <v>18</v>
      </c>
      <c r="B15" s="103" t="s">
        <v>95</v>
      </c>
      <c r="C15" s="215"/>
      <c r="D15" s="6"/>
      <c r="E15" s="415"/>
      <c r="F15" s="330"/>
      <c r="G15" s="336"/>
      <c r="H15" s="438"/>
      <c r="I15" s="14"/>
      <c r="J15" s="15"/>
      <c r="K15" s="14"/>
      <c r="L15" s="15"/>
      <c r="M15" s="14"/>
      <c r="N15" s="15"/>
    </row>
    <row r="16" spans="1:14" ht="15" customHeight="1" thickBot="1">
      <c r="A16" s="422"/>
      <c r="B16" s="99" t="s">
        <v>96</v>
      </c>
      <c r="C16" s="212"/>
      <c r="D16" s="22"/>
      <c r="E16" s="424"/>
      <c r="F16" s="314"/>
      <c r="G16" s="315"/>
      <c r="H16" s="439"/>
      <c r="I16" s="21"/>
      <c r="J16" s="22"/>
      <c r="K16" s="21"/>
      <c r="L16" s="22"/>
      <c r="M16" s="21"/>
      <c r="N16" s="22"/>
    </row>
    <row r="17" spans="1:14" ht="15" customHeight="1" thickTop="1">
      <c r="A17" s="410" t="s">
        <v>19</v>
      </c>
      <c r="B17" s="103" t="s">
        <v>95</v>
      </c>
      <c r="C17" s="215"/>
      <c r="D17" s="233"/>
      <c r="E17" s="415"/>
      <c r="F17" s="330"/>
      <c r="G17" s="336"/>
      <c r="H17" s="438"/>
      <c r="I17" s="14"/>
      <c r="J17" s="15"/>
      <c r="K17" s="14"/>
      <c r="L17" s="15"/>
      <c r="M17" s="14"/>
      <c r="N17" s="15"/>
    </row>
    <row r="18" spans="1:14" ht="13.5" thickBot="1">
      <c r="A18" s="422"/>
      <c r="B18" s="99" t="s">
        <v>96</v>
      </c>
      <c r="C18" s="109"/>
      <c r="D18" s="235"/>
      <c r="E18" s="424"/>
      <c r="F18" s="314"/>
      <c r="G18" s="315"/>
      <c r="H18" s="439"/>
      <c r="I18" s="21"/>
      <c r="J18" s="22"/>
      <c r="K18" s="21"/>
      <c r="L18" s="22"/>
      <c r="M18" s="21"/>
      <c r="N18" s="22"/>
    </row>
    <row r="19" spans="1:14" ht="13.5" thickTop="1">
      <c r="A19" s="410" t="s">
        <v>20</v>
      </c>
      <c r="B19" s="103" t="s">
        <v>95</v>
      </c>
      <c r="C19" s="215"/>
      <c r="D19" s="6"/>
      <c r="E19" s="415"/>
      <c r="F19" s="330"/>
      <c r="G19" s="336"/>
      <c r="H19" s="438"/>
      <c r="I19" s="14"/>
      <c r="J19" s="15"/>
      <c r="K19" s="14"/>
      <c r="L19" s="15"/>
      <c r="M19" s="14"/>
      <c r="N19" s="15"/>
    </row>
    <row r="20" spans="1:14" ht="13.5" thickBot="1">
      <c r="A20" s="422"/>
      <c r="B20" s="99" t="s">
        <v>96</v>
      </c>
      <c r="C20" s="109"/>
      <c r="D20" s="22"/>
      <c r="E20" s="424"/>
      <c r="F20" s="314"/>
      <c r="G20" s="315"/>
      <c r="H20" s="439"/>
      <c r="I20" s="21"/>
      <c r="J20" s="22"/>
      <c r="K20" s="21"/>
      <c r="L20" s="22"/>
      <c r="M20" s="21"/>
      <c r="N20" s="22"/>
    </row>
    <row r="21" spans="1:14" ht="13.5" thickTop="1">
      <c r="A21" s="410" t="s">
        <v>69</v>
      </c>
      <c r="B21" s="103" t="s">
        <v>95</v>
      </c>
      <c r="C21" s="110"/>
      <c r="D21" s="6"/>
      <c r="E21" s="415"/>
      <c r="F21" s="330"/>
      <c r="G21" s="336"/>
      <c r="H21" s="438"/>
      <c r="I21" s="14"/>
      <c r="J21" s="15"/>
      <c r="K21" s="14"/>
      <c r="L21" s="15"/>
      <c r="M21" s="14"/>
      <c r="N21" s="15"/>
    </row>
    <row r="22" spans="1:14" ht="13.5" thickBot="1">
      <c r="A22" s="422"/>
      <c r="B22" s="99" t="s">
        <v>96</v>
      </c>
      <c r="C22" s="109"/>
      <c r="D22" s="22"/>
      <c r="E22" s="424"/>
      <c r="F22" s="314"/>
      <c r="G22" s="315"/>
      <c r="H22" s="439"/>
      <c r="I22" s="21"/>
      <c r="J22" s="22"/>
      <c r="K22" s="21"/>
      <c r="L22" s="22"/>
      <c r="M22" s="21"/>
      <c r="N22" s="22"/>
    </row>
    <row r="23" spans="1:14" ht="13.5" thickTop="1">
      <c r="A23" s="410" t="s">
        <v>70</v>
      </c>
      <c r="B23" s="103" t="s">
        <v>95</v>
      </c>
      <c r="C23" s="110"/>
      <c r="D23" s="6"/>
      <c r="E23" s="415"/>
      <c r="F23" s="330"/>
      <c r="G23" s="336"/>
      <c r="H23" s="438"/>
      <c r="I23" s="14"/>
      <c r="J23" s="15"/>
      <c r="K23" s="14"/>
      <c r="L23" s="15"/>
      <c r="M23" s="14"/>
      <c r="N23" s="15"/>
    </row>
    <row r="24" spans="1:14" ht="13.5" thickBot="1">
      <c r="A24" s="422"/>
      <c r="B24" s="99" t="s">
        <v>96</v>
      </c>
      <c r="C24" s="109"/>
      <c r="D24" s="22"/>
      <c r="E24" s="424"/>
      <c r="F24" s="314"/>
      <c r="G24" s="315"/>
      <c r="H24" s="439"/>
      <c r="I24" s="21"/>
      <c r="J24" s="22"/>
      <c r="K24" s="21"/>
      <c r="L24" s="22"/>
      <c r="M24" s="21"/>
      <c r="N24" s="22"/>
    </row>
    <row r="25" spans="1:14" ht="13.5" thickTop="1">
      <c r="A25" s="410" t="s">
        <v>22</v>
      </c>
      <c r="B25" s="103" t="s">
        <v>95</v>
      </c>
      <c r="C25" s="110"/>
      <c r="D25" s="6"/>
      <c r="E25" s="415"/>
      <c r="F25" s="330"/>
      <c r="G25" s="336"/>
      <c r="H25" s="330"/>
      <c r="I25" s="21"/>
      <c r="J25" s="22"/>
      <c r="K25" s="21"/>
      <c r="L25" s="22"/>
      <c r="M25" s="21"/>
      <c r="N25" s="22"/>
    </row>
    <row r="26" spans="1:14" ht="12.75">
      <c r="A26" s="422"/>
      <c r="B26" s="99" t="s">
        <v>96</v>
      </c>
      <c r="C26" s="109"/>
      <c r="D26" s="22"/>
      <c r="E26" s="424"/>
      <c r="F26" s="314"/>
      <c r="G26" s="315"/>
      <c r="H26" s="314"/>
      <c r="I26" s="4"/>
      <c r="J26" s="5"/>
      <c r="K26" s="4"/>
      <c r="L26" s="5"/>
      <c r="M26" s="4"/>
      <c r="N26" s="5"/>
    </row>
    <row r="27" spans="1:14" ht="12.75">
      <c r="A27" s="410" t="s">
        <v>23</v>
      </c>
      <c r="B27" s="103" t="s">
        <v>95</v>
      </c>
      <c r="C27" s="110"/>
      <c r="D27" s="244"/>
      <c r="E27" s="415"/>
      <c r="F27" s="330"/>
      <c r="G27" s="336"/>
      <c r="H27" s="330"/>
      <c r="I27" s="4"/>
      <c r="J27" s="5"/>
      <c r="K27" s="4"/>
      <c r="L27" s="5"/>
      <c r="M27" s="4"/>
      <c r="N27" s="5"/>
    </row>
    <row r="28" spans="1:14" ht="12.75">
      <c r="A28" s="422"/>
      <c r="B28" s="99" t="s">
        <v>96</v>
      </c>
      <c r="C28" s="109"/>
      <c r="D28" s="22"/>
      <c r="E28" s="424"/>
      <c r="F28" s="314"/>
      <c r="G28" s="315"/>
      <c r="H28" s="314"/>
      <c r="I28" s="4"/>
      <c r="J28" s="5"/>
      <c r="K28" s="4"/>
      <c r="L28" s="5"/>
      <c r="M28" s="4"/>
      <c r="N28" s="5"/>
    </row>
    <row r="29" spans="1:14" ht="12.75">
      <c r="A29" s="410" t="s">
        <v>24</v>
      </c>
      <c r="B29" s="103" t="s">
        <v>95</v>
      </c>
      <c r="C29" s="110"/>
      <c r="D29" s="244"/>
      <c r="E29" s="415"/>
      <c r="F29" s="330"/>
      <c r="G29" s="336"/>
      <c r="H29" s="330"/>
      <c r="I29" s="4"/>
      <c r="J29" s="5"/>
      <c r="K29" s="4"/>
      <c r="L29" s="5"/>
      <c r="M29" s="4"/>
      <c r="N29" s="5"/>
    </row>
    <row r="30" spans="1:14" ht="12.75">
      <c r="A30" s="422"/>
      <c r="B30" s="99" t="s">
        <v>96</v>
      </c>
      <c r="C30" s="109"/>
      <c r="D30" s="22"/>
      <c r="E30" s="424"/>
      <c r="F30" s="314"/>
      <c r="G30" s="315"/>
      <c r="H30" s="314"/>
      <c r="I30" s="4"/>
      <c r="J30" s="5"/>
      <c r="K30" s="4"/>
      <c r="L30" s="5"/>
      <c r="M30" s="4"/>
      <c r="N30" s="5"/>
    </row>
    <row r="31" spans="1:14" ht="12.75">
      <c r="A31" s="410" t="s">
        <v>25</v>
      </c>
      <c r="B31" s="103" t="s">
        <v>95</v>
      </c>
      <c r="C31" s="110"/>
      <c r="D31" s="244"/>
      <c r="E31" s="415"/>
      <c r="F31" s="330"/>
      <c r="G31" s="336"/>
      <c r="H31" s="330"/>
      <c r="I31" s="4"/>
      <c r="J31" s="5"/>
      <c r="K31" s="4"/>
      <c r="L31" s="5"/>
      <c r="M31" s="4"/>
      <c r="N31" s="5"/>
    </row>
    <row r="32" spans="1:14" ht="12.75">
      <c r="A32" s="422"/>
      <c r="B32" s="99" t="s">
        <v>96</v>
      </c>
      <c r="C32" s="109"/>
      <c r="D32" s="22"/>
      <c r="E32" s="424"/>
      <c r="F32" s="314"/>
      <c r="G32" s="315"/>
      <c r="H32" s="314"/>
      <c r="I32" s="4"/>
      <c r="J32" s="5"/>
      <c r="K32" s="4"/>
      <c r="L32" s="5"/>
      <c r="M32" s="4"/>
      <c r="N32" s="5"/>
    </row>
    <row r="33" spans="1:14" ht="12.75">
      <c r="A33" s="410" t="s">
        <v>26</v>
      </c>
      <c r="B33" s="103" t="s">
        <v>95</v>
      </c>
      <c r="C33" s="110"/>
      <c r="D33" s="244"/>
      <c r="E33" s="415"/>
      <c r="F33" s="330"/>
      <c r="G33" s="336"/>
      <c r="H33" s="330"/>
      <c r="I33" s="14"/>
      <c r="J33" s="15"/>
      <c r="K33" s="14"/>
      <c r="L33" s="15"/>
      <c r="M33" s="14"/>
      <c r="N33" s="15"/>
    </row>
    <row r="34" spans="1:14" ht="13.5" thickBot="1">
      <c r="A34" s="442"/>
      <c r="B34" s="105" t="s">
        <v>96</v>
      </c>
      <c r="C34" s="109"/>
      <c r="D34" s="22"/>
      <c r="E34" s="311"/>
      <c r="F34" s="331"/>
      <c r="G34" s="337"/>
      <c r="H34" s="331"/>
      <c r="I34" s="2"/>
      <c r="J34" s="3"/>
      <c r="K34" s="2"/>
      <c r="L34" s="3"/>
      <c r="M34" s="2"/>
      <c r="N34" s="3"/>
    </row>
    <row r="35" spans="1:14" ht="15" thickTop="1">
      <c r="A35" s="26"/>
      <c r="B35" s="26"/>
      <c r="C35" s="26"/>
      <c r="D35" s="26"/>
      <c r="E35" s="26"/>
      <c r="F35" s="26"/>
      <c r="G35" s="26"/>
      <c r="H35" s="26"/>
      <c r="I35" s="1"/>
      <c r="J35" s="1"/>
      <c r="K35" s="1"/>
      <c r="L35" s="1"/>
      <c r="M35" s="1"/>
      <c r="N35" s="1"/>
    </row>
    <row r="36" spans="1:14" s="37" customFormat="1" ht="12.75">
      <c r="A36" s="323"/>
      <c r="B36" s="323"/>
      <c r="C36" s="323"/>
      <c r="D36" s="324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23"/>
      <c r="C38" s="323"/>
      <c r="D38" s="323"/>
      <c r="E38" s="324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23"/>
      <c r="C39" s="323"/>
      <c r="D39" s="32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mergeCells count="79">
    <mergeCell ref="A33:A34"/>
    <mergeCell ref="H29:H30"/>
    <mergeCell ref="A29:A30"/>
    <mergeCell ref="E29:E30"/>
    <mergeCell ref="F29:F30"/>
    <mergeCell ref="G29:G30"/>
    <mergeCell ref="H31:H32"/>
    <mergeCell ref="A31:A32"/>
    <mergeCell ref="E31:E32"/>
    <mergeCell ref="F31:F32"/>
    <mergeCell ref="A27:A28"/>
    <mergeCell ref="G27:G28"/>
    <mergeCell ref="H27:H28"/>
    <mergeCell ref="E27:E28"/>
    <mergeCell ref="F27:F28"/>
    <mergeCell ref="F21:F22"/>
    <mergeCell ref="G21:G22"/>
    <mergeCell ref="H21:H22"/>
    <mergeCell ref="A19:A20"/>
    <mergeCell ref="E19:E20"/>
    <mergeCell ref="A21:A22"/>
    <mergeCell ref="E21:E22"/>
    <mergeCell ref="A17:A18"/>
    <mergeCell ref="E17:E18"/>
    <mergeCell ref="F17:F18"/>
    <mergeCell ref="G17:G18"/>
    <mergeCell ref="B38:E38"/>
    <mergeCell ref="B39:D39"/>
    <mergeCell ref="I9:J9"/>
    <mergeCell ref="E13:E14"/>
    <mergeCell ref="F15:F16"/>
    <mergeCell ref="G15:G16"/>
    <mergeCell ref="H15:H16"/>
    <mergeCell ref="F19:F20"/>
    <mergeCell ref="G19:G20"/>
    <mergeCell ref="H19:H20"/>
    <mergeCell ref="M9:N9"/>
    <mergeCell ref="A36:D36"/>
    <mergeCell ref="A6:N7"/>
    <mergeCell ref="A8:A10"/>
    <mergeCell ref="B8:D8"/>
    <mergeCell ref="E8:F8"/>
    <mergeCell ref="G8:N8"/>
    <mergeCell ref="D9:D10"/>
    <mergeCell ref="E9:E10"/>
    <mergeCell ref="F13:F14"/>
    <mergeCell ref="I1:K1"/>
    <mergeCell ref="I2:K2"/>
    <mergeCell ref="I3:K3"/>
    <mergeCell ref="E11:E12"/>
    <mergeCell ref="F11:F12"/>
    <mergeCell ref="G11:G12"/>
    <mergeCell ref="H11:H12"/>
    <mergeCell ref="K9:L9"/>
    <mergeCell ref="F9:F10"/>
    <mergeCell ref="G9:H9"/>
    <mergeCell ref="A11:A12"/>
    <mergeCell ref="A13:A14"/>
    <mergeCell ref="A15:A16"/>
    <mergeCell ref="E15:E16"/>
    <mergeCell ref="A23:A24"/>
    <mergeCell ref="E23:E24"/>
    <mergeCell ref="F23:F24"/>
    <mergeCell ref="G23:G24"/>
    <mergeCell ref="A25:A26"/>
    <mergeCell ref="G25:G26"/>
    <mergeCell ref="H25:H26"/>
    <mergeCell ref="E25:E26"/>
    <mergeCell ref="F25:F26"/>
    <mergeCell ref="B9:C10"/>
    <mergeCell ref="H33:H34"/>
    <mergeCell ref="G31:G32"/>
    <mergeCell ref="E33:E34"/>
    <mergeCell ref="F33:F34"/>
    <mergeCell ref="G33:G34"/>
    <mergeCell ref="H23:H24"/>
    <mergeCell ref="G13:G14"/>
    <mergeCell ref="H13:H14"/>
    <mergeCell ref="H17:H18"/>
  </mergeCells>
  <printOptions/>
  <pageMargins left="0.2" right="0.25" top="0.44" bottom="1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selection activeCell="E23" sqref="E23:E25"/>
    </sheetView>
  </sheetViews>
  <sheetFormatPr defaultColWidth="9.140625" defaultRowHeight="12.75"/>
  <cols>
    <col min="1" max="1" width="18.28125" style="0" customWidth="1"/>
    <col min="2" max="2" width="6.7109375" style="0" customWidth="1"/>
    <col min="3" max="3" width="11.421875" style="0" customWidth="1"/>
    <col min="4" max="4" width="7.00390625" style="0" customWidth="1"/>
    <col min="5" max="5" width="13.421875" style="0" customWidth="1"/>
    <col min="6" max="6" width="6.140625" style="0" customWidth="1"/>
    <col min="7" max="7" width="13.7109375" style="0" customWidth="1"/>
    <col min="8" max="8" width="11.7109375" style="0" customWidth="1"/>
    <col min="9" max="9" width="12.8515625" style="0" customWidth="1"/>
    <col min="10" max="10" width="6.7109375" style="0" customWidth="1"/>
    <col min="11" max="11" width="11.57421875" style="0" customWidth="1"/>
    <col min="12" max="12" width="6.57421875" style="0" customWidth="1"/>
    <col min="13" max="13" width="11.851562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47</v>
      </c>
      <c r="C1" s="27"/>
      <c r="D1" s="28"/>
      <c r="E1" s="28"/>
      <c r="F1" s="28"/>
      <c r="G1" s="28"/>
      <c r="H1" s="28"/>
      <c r="I1" s="434" t="s">
        <v>29</v>
      </c>
      <c r="J1" s="434"/>
      <c r="K1" s="434"/>
      <c r="L1" s="28">
        <v>315</v>
      </c>
      <c r="M1" s="28"/>
      <c r="N1" s="28"/>
    </row>
    <row r="2" spans="1:14" s="34" customFormat="1" ht="15">
      <c r="A2" s="27" t="s">
        <v>1</v>
      </c>
      <c r="B2" s="27" t="s">
        <v>107</v>
      </c>
      <c r="C2" s="27"/>
      <c r="D2" s="28"/>
      <c r="E2" s="28"/>
      <c r="F2" s="28"/>
      <c r="G2" s="28"/>
      <c r="H2" s="28"/>
      <c r="I2" s="434" t="s">
        <v>2</v>
      </c>
      <c r="J2" s="434"/>
      <c r="K2" s="434"/>
      <c r="L2" s="28">
        <v>3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34" t="s">
        <v>3</v>
      </c>
      <c r="J3" s="434"/>
      <c r="K3" s="434"/>
      <c r="L3" s="28" t="s">
        <v>49</v>
      </c>
      <c r="M3" s="28"/>
      <c r="N3" s="28"/>
    </row>
    <row r="4" spans="1:14" s="34" customFormat="1" ht="15">
      <c r="A4" s="27" t="s">
        <v>4</v>
      </c>
      <c r="B4" s="27">
        <v>56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25" t="s">
        <v>5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9"/>
    </row>
    <row r="7" spans="1:14" ht="13.5" thickBot="1">
      <c r="A7" s="300"/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2"/>
    </row>
    <row r="8" spans="1:14" ht="16.5" thickBot="1" thickTop="1">
      <c r="A8" s="307" t="s">
        <v>6</v>
      </c>
      <c r="B8" s="317" t="s">
        <v>7</v>
      </c>
      <c r="C8" s="318"/>
      <c r="D8" s="319"/>
      <c r="E8" s="317" t="s">
        <v>11</v>
      </c>
      <c r="F8" s="319"/>
      <c r="G8" s="303" t="s">
        <v>15</v>
      </c>
      <c r="H8" s="304"/>
      <c r="I8" s="304"/>
      <c r="J8" s="304"/>
      <c r="K8" s="304"/>
      <c r="L8" s="304"/>
      <c r="M8" s="304"/>
      <c r="N8" s="305"/>
    </row>
    <row r="9" spans="1:14" ht="13.5" thickTop="1">
      <c r="A9" s="308"/>
      <c r="B9" s="326" t="s">
        <v>8</v>
      </c>
      <c r="C9" s="327"/>
      <c r="D9" s="322" t="s">
        <v>9</v>
      </c>
      <c r="E9" s="310" t="s">
        <v>10</v>
      </c>
      <c r="F9" s="322" t="s">
        <v>9</v>
      </c>
      <c r="G9" s="278" t="s">
        <v>27</v>
      </c>
      <c r="H9" s="279"/>
      <c r="I9" s="312" t="s">
        <v>28</v>
      </c>
      <c r="J9" s="313"/>
      <c r="K9" s="312" t="s">
        <v>13</v>
      </c>
      <c r="L9" s="313"/>
      <c r="M9" s="312" t="s">
        <v>14</v>
      </c>
      <c r="N9" s="313"/>
    </row>
    <row r="10" spans="1:14" ht="15" thickBot="1">
      <c r="A10" s="309"/>
      <c r="B10" s="396"/>
      <c r="C10" s="335"/>
      <c r="D10" s="331"/>
      <c r="E10" s="311"/>
      <c r="F10" s="331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35" t="s">
        <v>16</v>
      </c>
      <c r="B11" s="97" t="s">
        <v>95</v>
      </c>
      <c r="C11" s="214">
        <v>4766</v>
      </c>
      <c r="D11" s="248">
        <f>(5.48+2.233+0.093)*1.075</f>
        <v>8.39145</v>
      </c>
      <c r="E11" s="310">
        <v>15</v>
      </c>
      <c r="F11" s="322">
        <v>25.76</v>
      </c>
      <c r="G11" s="19"/>
      <c r="H11" s="20"/>
      <c r="I11" s="7"/>
      <c r="J11" s="8"/>
      <c r="K11" s="7"/>
      <c r="L11" s="8"/>
      <c r="M11" s="7"/>
      <c r="N11" s="8"/>
    </row>
    <row r="12" spans="1:14" ht="15.75" customHeight="1">
      <c r="A12" s="411"/>
      <c r="B12" s="101" t="s">
        <v>102</v>
      </c>
      <c r="C12" s="112">
        <v>2047</v>
      </c>
      <c r="D12" s="249">
        <f>(3.49+0.744+0.093)*1.075</f>
        <v>4.6515249999999995</v>
      </c>
      <c r="E12" s="416"/>
      <c r="F12" s="306"/>
      <c r="G12" s="23"/>
      <c r="H12" s="24"/>
      <c r="I12" s="7"/>
      <c r="J12" s="8"/>
      <c r="K12" s="7"/>
      <c r="L12" s="8"/>
      <c r="M12" s="7"/>
      <c r="N12" s="8"/>
    </row>
    <row r="13" spans="1:14" ht="16.5" customHeight="1" thickBot="1">
      <c r="A13" s="422"/>
      <c r="B13" s="99" t="s">
        <v>114</v>
      </c>
      <c r="C13" s="109">
        <v>21.1</v>
      </c>
      <c r="D13" s="250">
        <v>203.81</v>
      </c>
      <c r="E13" s="424"/>
      <c r="F13" s="314"/>
      <c r="G13" s="12"/>
      <c r="H13" s="17"/>
      <c r="I13" s="7"/>
      <c r="J13" s="8"/>
      <c r="K13" s="7"/>
      <c r="L13" s="8"/>
      <c r="M13" s="7"/>
      <c r="N13" s="8"/>
    </row>
    <row r="14" spans="1:14" ht="15" customHeight="1" thickTop="1">
      <c r="A14" s="410" t="s">
        <v>17</v>
      </c>
      <c r="B14" s="97" t="s">
        <v>95</v>
      </c>
      <c r="C14" s="215"/>
      <c r="D14" s="6"/>
      <c r="E14" s="415"/>
      <c r="F14" s="425"/>
      <c r="G14" s="25"/>
      <c r="H14" s="16"/>
      <c r="I14" s="14"/>
      <c r="J14" s="15"/>
      <c r="K14" s="14"/>
      <c r="L14" s="15"/>
      <c r="M14" s="14"/>
      <c r="N14" s="15"/>
    </row>
    <row r="15" spans="1:14" ht="15" customHeight="1">
      <c r="A15" s="411"/>
      <c r="B15" s="101" t="s">
        <v>102</v>
      </c>
      <c r="C15" s="112"/>
      <c r="D15" s="8"/>
      <c r="E15" s="416"/>
      <c r="F15" s="433"/>
      <c r="G15" s="23"/>
      <c r="H15" s="24"/>
      <c r="I15" s="7"/>
      <c r="J15" s="8"/>
      <c r="K15" s="7"/>
      <c r="L15" s="8"/>
      <c r="M15" s="7"/>
      <c r="N15" s="8"/>
    </row>
    <row r="16" spans="1:14" ht="15" customHeight="1" thickBot="1">
      <c r="A16" s="422"/>
      <c r="B16" s="99" t="s">
        <v>114</v>
      </c>
      <c r="C16" s="109"/>
      <c r="D16" s="22"/>
      <c r="E16" s="424"/>
      <c r="F16" s="426"/>
      <c r="G16" s="12"/>
      <c r="H16" s="17"/>
      <c r="I16" s="21"/>
      <c r="J16" s="22"/>
      <c r="K16" s="21"/>
      <c r="L16" s="22"/>
      <c r="M16" s="21"/>
      <c r="N16" s="22"/>
    </row>
    <row r="17" spans="1:14" ht="15" customHeight="1" thickTop="1">
      <c r="A17" s="410" t="s">
        <v>18</v>
      </c>
      <c r="B17" s="97" t="s">
        <v>95</v>
      </c>
      <c r="C17" s="215"/>
      <c r="D17" s="6"/>
      <c r="E17" s="415"/>
      <c r="F17" s="425"/>
      <c r="G17" s="25"/>
      <c r="H17" s="16"/>
      <c r="I17" s="14"/>
      <c r="J17" s="15"/>
      <c r="K17" s="14"/>
      <c r="L17" s="15"/>
      <c r="M17" s="14"/>
      <c r="N17" s="15"/>
    </row>
    <row r="18" spans="1:14" ht="15" customHeight="1">
      <c r="A18" s="411"/>
      <c r="B18" s="101" t="s">
        <v>102</v>
      </c>
      <c r="C18" s="112"/>
      <c r="D18" s="8"/>
      <c r="E18" s="416"/>
      <c r="F18" s="433"/>
      <c r="G18" s="23"/>
      <c r="H18" s="24"/>
      <c r="I18" s="7"/>
      <c r="J18" s="8"/>
      <c r="K18" s="7"/>
      <c r="L18" s="8"/>
      <c r="M18" s="7"/>
      <c r="N18" s="8"/>
    </row>
    <row r="19" spans="1:14" ht="15" customHeight="1" thickBot="1">
      <c r="A19" s="422"/>
      <c r="B19" s="99" t="s">
        <v>114</v>
      </c>
      <c r="C19" s="109"/>
      <c r="D19" s="22"/>
      <c r="E19" s="424"/>
      <c r="F19" s="426"/>
      <c r="G19" s="12"/>
      <c r="H19" s="17"/>
      <c r="I19" s="21"/>
      <c r="J19" s="22"/>
      <c r="K19" s="21"/>
      <c r="L19" s="22"/>
      <c r="M19" s="21"/>
      <c r="N19" s="22"/>
    </row>
    <row r="20" spans="1:14" ht="15" customHeight="1" thickTop="1">
      <c r="A20" s="410" t="s">
        <v>19</v>
      </c>
      <c r="B20" s="97" t="s">
        <v>95</v>
      </c>
      <c r="C20" s="215"/>
      <c r="D20" s="233"/>
      <c r="E20" s="415"/>
      <c r="F20" s="425"/>
      <c r="G20" s="25"/>
      <c r="H20" s="16"/>
      <c r="I20" s="14"/>
      <c r="J20" s="15"/>
      <c r="K20" s="14"/>
      <c r="L20" s="15"/>
      <c r="M20" s="14"/>
      <c r="N20" s="15"/>
    </row>
    <row r="21" spans="1:14" ht="15" customHeight="1">
      <c r="A21" s="411"/>
      <c r="B21" s="101" t="s">
        <v>102</v>
      </c>
      <c r="C21" s="111"/>
      <c r="D21" s="234"/>
      <c r="E21" s="416"/>
      <c r="F21" s="433"/>
      <c r="G21" s="23"/>
      <c r="H21" s="24"/>
      <c r="I21" s="7"/>
      <c r="J21" s="8"/>
      <c r="K21" s="7"/>
      <c r="L21" s="8"/>
      <c r="M21" s="7"/>
      <c r="N21" s="8"/>
    </row>
    <row r="22" spans="1:14" ht="13.5" thickBot="1">
      <c r="A22" s="422"/>
      <c r="B22" s="99" t="s">
        <v>114</v>
      </c>
      <c r="C22" s="109"/>
      <c r="D22" s="17"/>
      <c r="E22" s="424"/>
      <c r="F22" s="426"/>
      <c r="G22" s="12"/>
      <c r="H22" s="17"/>
      <c r="I22" s="21"/>
      <c r="J22" s="22"/>
      <c r="K22" s="21"/>
      <c r="L22" s="22"/>
      <c r="M22" s="21"/>
      <c r="N22" s="22"/>
    </row>
    <row r="23" spans="1:14" ht="13.5" thickTop="1">
      <c r="A23" s="410" t="s">
        <v>20</v>
      </c>
      <c r="B23" s="97" t="s">
        <v>95</v>
      </c>
      <c r="C23" s="110"/>
      <c r="D23" s="233"/>
      <c r="E23" s="415"/>
      <c r="F23" s="425"/>
      <c r="G23" s="25"/>
      <c r="H23" s="16"/>
      <c r="I23" s="14"/>
      <c r="J23" s="15"/>
      <c r="K23" s="14"/>
      <c r="L23" s="15"/>
      <c r="M23" s="14"/>
      <c r="N23" s="15"/>
    </row>
    <row r="24" spans="1:14" ht="12.75">
      <c r="A24" s="411"/>
      <c r="B24" s="101" t="s">
        <v>102</v>
      </c>
      <c r="C24" s="111"/>
      <c r="D24" s="234"/>
      <c r="E24" s="416"/>
      <c r="F24" s="433"/>
      <c r="G24" s="23"/>
      <c r="H24" s="24"/>
      <c r="I24" s="7"/>
      <c r="J24" s="8"/>
      <c r="K24" s="7"/>
      <c r="L24" s="8"/>
      <c r="M24" s="7"/>
      <c r="N24" s="8"/>
    </row>
    <row r="25" spans="1:14" ht="13.5" thickBot="1">
      <c r="A25" s="422"/>
      <c r="B25" s="99" t="s">
        <v>114</v>
      </c>
      <c r="C25" s="109"/>
      <c r="D25" s="17"/>
      <c r="E25" s="424"/>
      <c r="F25" s="426"/>
      <c r="G25" s="21"/>
      <c r="H25" s="22"/>
      <c r="I25" s="21"/>
      <c r="J25" s="22"/>
      <c r="K25" s="21"/>
      <c r="L25" s="22"/>
      <c r="M25" s="21"/>
      <c r="N25" s="22"/>
    </row>
    <row r="26" spans="1:14" ht="13.5" thickTop="1">
      <c r="A26" s="410" t="s">
        <v>69</v>
      </c>
      <c r="B26" s="97" t="s">
        <v>95</v>
      </c>
      <c r="C26" s="110"/>
      <c r="D26" s="233"/>
      <c r="E26" s="415"/>
      <c r="F26" s="425"/>
      <c r="G26" s="25"/>
      <c r="H26" s="16"/>
      <c r="I26" s="14"/>
      <c r="J26" s="15"/>
      <c r="K26" s="14"/>
      <c r="L26" s="15"/>
      <c r="M26" s="14"/>
      <c r="N26" s="15"/>
    </row>
    <row r="27" spans="1:14" ht="12.75">
      <c r="A27" s="411"/>
      <c r="B27" s="101" t="s">
        <v>102</v>
      </c>
      <c r="C27" s="111"/>
      <c r="D27" s="234"/>
      <c r="E27" s="416"/>
      <c r="F27" s="433"/>
      <c r="G27" s="23"/>
      <c r="H27" s="24"/>
      <c r="I27" s="7"/>
      <c r="J27" s="8"/>
      <c r="K27" s="7"/>
      <c r="L27" s="8"/>
      <c r="M27" s="7"/>
      <c r="N27" s="8"/>
    </row>
    <row r="28" spans="1:14" ht="13.5" thickBot="1">
      <c r="A28" s="422"/>
      <c r="B28" s="99" t="s">
        <v>114</v>
      </c>
      <c r="C28" s="109"/>
      <c r="D28" s="17"/>
      <c r="E28" s="424"/>
      <c r="F28" s="426"/>
      <c r="G28" s="21"/>
      <c r="H28" s="22"/>
      <c r="I28" s="21"/>
      <c r="J28" s="22"/>
      <c r="K28" s="21"/>
      <c r="L28" s="22"/>
      <c r="M28" s="21"/>
      <c r="N28" s="22"/>
    </row>
    <row r="29" spans="1:14" ht="13.5" thickTop="1">
      <c r="A29" s="410" t="s">
        <v>70</v>
      </c>
      <c r="B29" s="97" t="s">
        <v>95</v>
      </c>
      <c r="C29" s="110"/>
      <c r="D29" s="233"/>
      <c r="E29" s="415"/>
      <c r="F29" s="330"/>
      <c r="G29" s="25"/>
      <c r="H29" s="16"/>
      <c r="I29" s="14"/>
      <c r="J29" s="15"/>
      <c r="K29" s="14"/>
      <c r="L29" s="15"/>
      <c r="M29" s="14"/>
      <c r="N29" s="15"/>
    </row>
    <row r="30" spans="1:14" ht="12.75">
      <c r="A30" s="411"/>
      <c r="B30" s="101" t="s">
        <v>102</v>
      </c>
      <c r="C30" s="111"/>
      <c r="D30" s="234"/>
      <c r="E30" s="416"/>
      <c r="F30" s="306"/>
      <c r="G30" s="23"/>
      <c r="H30" s="24"/>
      <c r="I30" s="7"/>
      <c r="J30" s="8"/>
      <c r="K30" s="7"/>
      <c r="L30" s="8"/>
      <c r="M30" s="7"/>
      <c r="N30" s="8"/>
    </row>
    <row r="31" spans="1:14" ht="13.5" thickBot="1">
      <c r="A31" s="422"/>
      <c r="B31" s="99" t="s">
        <v>114</v>
      </c>
      <c r="C31" s="109"/>
      <c r="D31" s="17"/>
      <c r="E31" s="424"/>
      <c r="F31" s="314"/>
      <c r="G31" s="21"/>
      <c r="H31" s="22"/>
      <c r="I31" s="21"/>
      <c r="J31" s="22"/>
      <c r="K31" s="21"/>
      <c r="L31" s="22"/>
      <c r="M31" s="21"/>
      <c r="N31" s="22"/>
    </row>
    <row r="32" spans="1:14" ht="13.5" thickTop="1">
      <c r="A32" s="410" t="s">
        <v>22</v>
      </c>
      <c r="B32" s="97" t="s">
        <v>95</v>
      </c>
      <c r="C32" s="110"/>
      <c r="D32" s="233"/>
      <c r="E32" s="415"/>
      <c r="F32" s="330"/>
      <c r="G32" s="415"/>
      <c r="H32" s="330"/>
      <c r="I32" s="21"/>
      <c r="J32" s="22"/>
      <c r="K32" s="21"/>
      <c r="L32" s="22"/>
      <c r="M32" s="21"/>
      <c r="N32" s="22"/>
    </row>
    <row r="33" spans="1:14" ht="12.75">
      <c r="A33" s="411"/>
      <c r="B33" s="101" t="s">
        <v>102</v>
      </c>
      <c r="C33" s="111"/>
      <c r="D33" s="234"/>
      <c r="E33" s="416"/>
      <c r="F33" s="306"/>
      <c r="G33" s="416"/>
      <c r="H33" s="306"/>
      <c r="I33" s="21"/>
      <c r="J33" s="22"/>
      <c r="K33" s="21"/>
      <c r="L33" s="22"/>
      <c r="M33" s="21"/>
      <c r="N33" s="22"/>
    </row>
    <row r="34" spans="1:14" ht="12.75">
      <c r="A34" s="422"/>
      <c r="B34" s="99" t="s">
        <v>114</v>
      </c>
      <c r="C34" s="109"/>
      <c r="D34" s="17"/>
      <c r="E34" s="424"/>
      <c r="F34" s="314"/>
      <c r="G34" s="424"/>
      <c r="H34" s="314"/>
      <c r="I34" s="4"/>
      <c r="J34" s="5"/>
      <c r="K34" s="4"/>
      <c r="L34" s="5"/>
      <c r="M34" s="4"/>
      <c r="N34" s="5"/>
    </row>
    <row r="35" spans="1:14" ht="12.75">
      <c r="A35" s="410" t="s">
        <v>23</v>
      </c>
      <c r="B35" s="103" t="s">
        <v>95</v>
      </c>
      <c r="C35" s="110"/>
      <c r="D35" s="248"/>
      <c r="E35" s="415"/>
      <c r="F35" s="330"/>
      <c r="G35" s="21"/>
      <c r="H35" s="22"/>
      <c r="I35" s="4"/>
      <c r="J35" s="5"/>
      <c r="K35" s="4"/>
      <c r="L35" s="5"/>
      <c r="M35" s="4"/>
      <c r="N35" s="5"/>
    </row>
    <row r="36" spans="1:14" ht="12.75">
      <c r="A36" s="411"/>
      <c r="B36" s="99" t="s">
        <v>96</v>
      </c>
      <c r="C36" s="111"/>
      <c r="D36" s="249"/>
      <c r="E36" s="416"/>
      <c r="F36" s="306"/>
      <c r="G36" s="21"/>
      <c r="H36" s="22"/>
      <c r="I36" s="4"/>
      <c r="J36" s="5"/>
      <c r="K36" s="4"/>
      <c r="L36" s="5"/>
      <c r="M36" s="4"/>
      <c r="N36" s="5"/>
    </row>
    <row r="37" spans="1:14" ht="12.75">
      <c r="A37" s="422"/>
      <c r="B37" s="99" t="s">
        <v>108</v>
      </c>
      <c r="C37" s="109"/>
      <c r="D37" s="250"/>
      <c r="E37" s="424"/>
      <c r="F37" s="314"/>
      <c r="G37" s="4"/>
      <c r="H37" s="5"/>
      <c r="I37" s="4"/>
      <c r="J37" s="5"/>
      <c r="K37" s="4"/>
      <c r="L37" s="5"/>
      <c r="M37" s="4"/>
      <c r="N37" s="5"/>
    </row>
    <row r="38" spans="1:14" ht="12.75">
      <c r="A38" s="410" t="s">
        <v>24</v>
      </c>
      <c r="B38" s="103" t="s">
        <v>95</v>
      </c>
      <c r="C38" s="110"/>
      <c r="D38" s="248"/>
      <c r="E38" s="415"/>
      <c r="F38" s="330"/>
      <c r="G38" s="4"/>
      <c r="H38" s="5"/>
      <c r="I38" s="4"/>
      <c r="J38" s="5"/>
      <c r="K38" s="4"/>
      <c r="L38" s="5"/>
      <c r="M38" s="4"/>
      <c r="N38" s="5"/>
    </row>
    <row r="39" spans="1:14" ht="12.75">
      <c r="A39" s="411"/>
      <c r="B39" s="99" t="s">
        <v>96</v>
      </c>
      <c r="C39" s="111"/>
      <c r="D39" s="249"/>
      <c r="E39" s="416"/>
      <c r="F39" s="306"/>
      <c r="G39" s="4"/>
      <c r="H39" s="5"/>
      <c r="I39" s="4"/>
      <c r="J39" s="5"/>
      <c r="K39" s="4"/>
      <c r="L39" s="5"/>
      <c r="M39" s="4"/>
      <c r="N39" s="5"/>
    </row>
    <row r="40" spans="1:14" ht="12.75">
      <c r="A40" s="422"/>
      <c r="B40" s="99" t="s">
        <v>108</v>
      </c>
      <c r="C40" s="109"/>
      <c r="D40" s="250"/>
      <c r="E40" s="424"/>
      <c r="F40" s="314"/>
      <c r="G40" s="4"/>
      <c r="H40" s="5"/>
      <c r="I40" s="4"/>
      <c r="J40" s="5"/>
      <c r="K40" s="4"/>
      <c r="L40" s="5"/>
      <c r="M40" s="4"/>
      <c r="N40" s="5"/>
    </row>
    <row r="41" spans="1:14" ht="12.75">
      <c r="A41" s="410" t="s">
        <v>25</v>
      </c>
      <c r="B41" s="103" t="s">
        <v>95</v>
      </c>
      <c r="C41" s="110"/>
      <c r="D41" s="248"/>
      <c r="E41" s="415"/>
      <c r="F41" s="330"/>
      <c r="G41" s="4"/>
      <c r="H41" s="5"/>
      <c r="I41" s="4"/>
      <c r="J41" s="5"/>
      <c r="K41" s="4"/>
      <c r="L41" s="5"/>
      <c r="M41" s="4"/>
      <c r="N41" s="5"/>
    </row>
    <row r="42" spans="1:14" ht="12.75">
      <c r="A42" s="411"/>
      <c r="B42" s="99" t="s">
        <v>96</v>
      </c>
      <c r="C42" s="111"/>
      <c r="D42" s="249"/>
      <c r="E42" s="416"/>
      <c r="F42" s="306"/>
      <c r="G42" s="4"/>
      <c r="H42" s="5"/>
      <c r="I42" s="4"/>
      <c r="J42" s="5"/>
      <c r="K42" s="4"/>
      <c r="L42" s="5"/>
      <c r="M42" s="4"/>
      <c r="N42" s="5"/>
    </row>
    <row r="43" spans="1:14" ht="12.75">
      <c r="A43" s="422"/>
      <c r="B43" s="99" t="s">
        <v>108</v>
      </c>
      <c r="C43" s="109"/>
      <c r="D43" s="250"/>
      <c r="E43" s="424"/>
      <c r="F43" s="314"/>
      <c r="G43" s="4"/>
      <c r="H43" s="5"/>
      <c r="I43" s="4"/>
      <c r="J43" s="5"/>
      <c r="K43" s="4"/>
      <c r="L43" s="5"/>
      <c r="M43" s="4"/>
      <c r="N43" s="5"/>
    </row>
    <row r="44" spans="1:14" ht="12.75">
      <c r="A44" s="410" t="s">
        <v>26</v>
      </c>
      <c r="B44" s="103" t="s">
        <v>95</v>
      </c>
      <c r="C44" s="110"/>
      <c r="D44" s="248"/>
      <c r="E44" s="415"/>
      <c r="F44" s="330"/>
      <c r="G44" s="14"/>
      <c r="H44" s="15"/>
      <c r="I44" s="14"/>
      <c r="J44" s="15"/>
      <c r="K44" s="14"/>
      <c r="L44" s="15"/>
      <c r="M44" s="14"/>
      <c r="N44" s="15"/>
    </row>
    <row r="45" spans="1:14" ht="12.75">
      <c r="A45" s="411"/>
      <c r="B45" s="99" t="s">
        <v>96</v>
      </c>
      <c r="C45" s="111"/>
      <c r="D45" s="249"/>
      <c r="E45" s="416"/>
      <c r="F45" s="306"/>
      <c r="G45" s="14"/>
      <c r="H45" s="15"/>
      <c r="I45" s="14"/>
      <c r="J45" s="15"/>
      <c r="K45" s="14"/>
      <c r="L45" s="15"/>
      <c r="M45" s="14"/>
      <c r="N45" s="15"/>
    </row>
    <row r="46" spans="1:14" ht="13.5" thickBot="1">
      <c r="A46" s="442"/>
      <c r="B46" s="99" t="s">
        <v>108</v>
      </c>
      <c r="C46" s="109"/>
      <c r="D46" s="250"/>
      <c r="E46" s="311"/>
      <c r="F46" s="331"/>
      <c r="G46" s="2"/>
      <c r="H46" s="3"/>
      <c r="I46" s="2"/>
      <c r="J46" s="3"/>
      <c r="K46" s="2"/>
      <c r="L46" s="3"/>
      <c r="M46" s="2"/>
      <c r="N46" s="3"/>
    </row>
    <row r="47" spans="1:14" ht="17.25" customHeight="1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23" t="s">
        <v>32</v>
      </c>
      <c r="B48" s="323"/>
      <c r="C48" s="323"/>
      <c r="D48" s="324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3" t="s">
        <v>35</v>
      </c>
      <c r="C50" s="323"/>
      <c r="D50" s="323"/>
      <c r="E50" s="324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3" t="s">
        <v>34</v>
      </c>
      <c r="C51" s="323"/>
      <c r="D51" s="32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mergeCells count="57">
    <mergeCell ref="A32:A34"/>
    <mergeCell ref="A35:A37"/>
    <mergeCell ref="E35:E37"/>
    <mergeCell ref="F35:F37"/>
    <mergeCell ref="G9:H9"/>
    <mergeCell ref="B50:E50"/>
    <mergeCell ref="B51:D51"/>
    <mergeCell ref="A48:D48"/>
    <mergeCell ref="A26:A28"/>
    <mergeCell ref="E26:E28"/>
    <mergeCell ref="A29:A31"/>
    <mergeCell ref="E29:E31"/>
    <mergeCell ref="A38:A40"/>
    <mergeCell ref="E38:E40"/>
    <mergeCell ref="A11:A13"/>
    <mergeCell ref="A14:A16"/>
    <mergeCell ref="E11:E13"/>
    <mergeCell ref="F9:F10"/>
    <mergeCell ref="M9:N9"/>
    <mergeCell ref="A6:N7"/>
    <mergeCell ref="A8:A10"/>
    <mergeCell ref="B8:D8"/>
    <mergeCell ref="E8:F8"/>
    <mergeCell ref="G8:N8"/>
    <mergeCell ref="D9:D10"/>
    <mergeCell ref="B9:C10"/>
    <mergeCell ref="E9:E10"/>
    <mergeCell ref="I9:J9"/>
    <mergeCell ref="I1:K1"/>
    <mergeCell ref="I2:K2"/>
    <mergeCell ref="I3:K3"/>
    <mergeCell ref="K9:L9"/>
    <mergeCell ref="A23:A25"/>
    <mergeCell ref="E23:E25"/>
    <mergeCell ref="F23:F25"/>
    <mergeCell ref="F11:F13"/>
    <mergeCell ref="E14:E16"/>
    <mergeCell ref="F14:F16"/>
    <mergeCell ref="A20:A22"/>
    <mergeCell ref="E20:E22"/>
    <mergeCell ref="A17:A19"/>
    <mergeCell ref="E17:E19"/>
    <mergeCell ref="F38:F40"/>
    <mergeCell ref="F17:F19"/>
    <mergeCell ref="F20:F22"/>
    <mergeCell ref="F26:F28"/>
    <mergeCell ref="F29:F31"/>
    <mergeCell ref="G32:G34"/>
    <mergeCell ref="H32:H34"/>
    <mergeCell ref="E32:E34"/>
    <mergeCell ref="F32:F34"/>
    <mergeCell ref="A44:A46"/>
    <mergeCell ref="E44:E46"/>
    <mergeCell ref="F44:F46"/>
    <mergeCell ref="E41:E43"/>
    <mergeCell ref="F41:F43"/>
    <mergeCell ref="A41:A43"/>
  </mergeCells>
  <printOptions/>
  <pageMargins left="0.32" right="0.24" top="0.37" bottom="0.59" header="0.5" footer="0.39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Krusevac</dc:creator>
  <cp:keywords/>
  <dc:description/>
  <cp:lastModifiedBy>ivana.aksentijevic</cp:lastModifiedBy>
  <cp:lastPrinted>2016-01-25T06:58:45Z</cp:lastPrinted>
  <dcterms:created xsi:type="dcterms:W3CDTF">2013-02-08T07:46:47Z</dcterms:created>
  <dcterms:modified xsi:type="dcterms:W3CDTF">2017-02-20T11:48:01Z</dcterms:modified>
  <cp:category/>
  <cp:version/>
  <cp:contentType/>
  <cp:contentStatus/>
</cp:coreProperties>
</file>